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6\заседание 1 от 30.01.2026\"/>
    </mc:Choice>
  </mc:AlternateContent>
  <bookViews>
    <workbookView xWindow="0" yWindow="0" windowWidth="14190" windowHeight="10590" tabRatio="850" firstSheet="52" activeTab="59"/>
  </bookViews>
  <sheets>
    <sheet name="прил 4.3 ДС ЗПТ 2026" sheetId="59" r:id="rId1"/>
    <sheet name="прил 4.2 АПП ЗПТ 2026" sheetId="57" r:id="rId2"/>
    <sheet name="прил 4.1 ДИ гист 2026" sheetId="58" r:id="rId3"/>
    <sheet name="прил 3.3 АПП ГИН" sheetId="10" r:id="rId4"/>
    <sheet name="прил 3.2 АПП СТОМ" sheetId="11" r:id="rId5"/>
    <sheet name="прил 3.1 АПП подуш ТЕР" sheetId="12" r:id="rId6"/>
    <sheet name="прил 2.52 КС МЕР ОДА 2" sheetId="62" r:id="rId7"/>
    <sheet name="прил 2.51 СМП конс, эвак" sheetId="13" r:id="rId8"/>
    <sheet name="прил 2.50 КС ЭП ТС" sheetId="14" r:id="rId9"/>
    <sheet name="прил 2.49 КС офт" sheetId="47" r:id="rId10"/>
    <sheet name="прил 2.48 КС ОНК" sheetId="48" r:id="rId11"/>
    <sheet name="прил 2.47КС МЕР ЦНС 2" sheetId="49" r:id="rId12"/>
    <sheet name="прил 2.46 КС МЕР ЦНС 1" sheetId="50" r:id="rId13"/>
    <sheet name="прил 2.45 КС МЕР прочее" sheetId="51" r:id="rId14"/>
    <sheet name="прил 2.44 КС МЕР ПМЭС" sheetId="52" r:id="rId15"/>
    <sheet name="прил 2.43 КС МЕР ОДА 1" sheetId="54" r:id="rId16"/>
    <sheet name="прил 2.42 КС МЕР кардио" sheetId="55" r:id="rId17"/>
    <sheet name="прил 2.41 КС МЕР дети" sheetId="56" r:id="rId18"/>
    <sheet name="прил 2.40 КС БСК КА" sheetId="15" r:id="rId19"/>
    <sheet name="прил 2.39 КС БСК БА" sheetId="16" r:id="rId20"/>
    <sheet name="прил 2.38 КС" sheetId="17" r:id="rId21"/>
    <sheet name="прил 2.37 ДС ЭКО" sheetId="18" r:id="rId22"/>
    <sheet name="прил 2.36 ДС ХВГС" sheetId="19" r:id="rId23"/>
    <sheet name="прил 2.35 ДС СХ" sheetId="20" r:id="rId24"/>
    <sheet name="прил 2.34 ДС офт" sheetId="21" r:id="rId25"/>
    <sheet name="прил 2.33 ДС ОНК" sheetId="22" r:id="rId26"/>
    <sheet name="прил 2.32 ДС МЕР ЦНС" sheetId="23" r:id="rId27"/>
    <sheet name="прил 2.31 ДС МЕР прочее" sheetId="24" r:id="rId28"/>
    <sheet name="прил 2.30 ДС МЕР ОДА" sheetId="25" r:id="rId29"/>
    <sheet name="прил 2.29 ДС МЕР кардио" sheetId="26" r:id="rId30"/>
    <sheet name="прил 2.28 ДС МЕР дети" sheetId="27" r:id="rId31"/>
    <sheet name="прил 2.27 ДС ЗПТ" sheetId="28" r:id="rId32"/>
    <sheet name="прил 2.26 ДС" sheetId="31" r:id="rId33"/>
    <sheet name="прил 2.25 ДИСП ВРВ" sheetId="29" r:id="rId34"/>
    <sheet name="прил 2.24 ДИСП УГЛУБ" sheetId="30" r:id="rId35"/>
    <sheet name="прил 2.23 ДИ ЭНД" sheetId="2" r:id="rId36"/>
    <sheet name="прил 2.22ДИ УЗИ ССС" sheetId="4" r:id="rId37"/>
    <sheet name="прил 2.21 ДИ ОФЭКТКТ" sheetId="7" r:id="rId38"/>
    <sheet name="прил 2.20 ДИ ОНК" sheetId="9" r:id="rId39"/>
    <sheet name="прил 2.19 ДИ МРТ" sheetId="5" r:id="rId40"/>
    <sheet name="прил 2.18 ДИ МГИ " sheetId="6" r:id="rId41"/>
    <sheet name="прил 2.17 ДИ КТ" sheetId="3" r:id="rId42"/>
    <sheet name="прил  2.16 ДИ гист" sheetId="8" r:id="rId43"/>
    <sheet name="прил 2.15 ВМП" sheetId="32" r:id="rId44"/>
    <sheet name="прил 2.14АПП ШХСН" sheetId="33" r:id="rId45"/>
    <sheet name="прил 2.13 АПП ШХБП" sheetId="34" r:id="rId46"/>
    <sheet name="прил 2.12 АПП ШСД " sheetId="35" r:id="rId47"/>
    <sheet name="прил 2.11 АПП ШИМТ" sheetId="36" r:id="rId48"/>
    <sheet name="прил 2.10 АПП ШБА" sheetId="37" r:id="rId49"/>
    <sheet name="прил 2.9 АПП ЦЗ" sheetId="43" r:id="rId50"/>
    <sheet name="прил 2.8 АПП посещ" sheetId="38" r:id="rId51"/>
    <sheet name="прил 2.7 АПП обращ" sheetId="39" r:id="rId52"/>
    <sheet name="прил 2.6 АПП МЕР" sheetId="40" r:id="rId53"/>
    <sheet name="прил 2.5 АПП ЗПТ" sheetId="41" r:id="rId54"/>
    <sheet name="прил 2.4 АПП ДН СД" sheetId="42" r:id="rId55"/>
    <sheet name="прил 2.3 АПП ДН прочее" sheetId="44" r:id="rId56"/>
    <sheet name="прил 2.2 АПП ДН ОНК" sheetId="45" r:id="rId57"/>
    <sheet name="прил 2.1 АПП ДН БСК" sheetId="46" r:id="rId58"/>
    <sheet name="прил 1.2 Профили 2026" sheetId="60" r:id="rId59"/>
    <sheet name="прил 1.1 Профили 2025" sheetId="61" r:id="rId60"/>
  </sheets>
  <definedNames>
    <definedName name="_xlnm._FilterDatabase" localSheetId="42" hidden="1">'прил  2.16 ДИ гист'!$A$1:$H$14</definedName>
    <definedName name="_xlnm._FilterDatabase" localSheetId="57" hidden="1">'прил 2.1 АПП ДН БСК'!$B$1:$B$58</definedName>
    <definedName name="_xlnm._FilterDatabase" localSheetId="46" hidden="1">'прил 2.12 АПП ШСД '!$B$1:$B$36</definedName>
    <definedName name="_xlnm._FilterDatabase" localSheetId="43" hidden="1">'прил 2.15 ВМП'!$B$1:$B$391</definedName>
    <definedName name="_xlnm._FilterDatabase" localSheetId="41" hidden="1">'прил 2.17 ДИ КТ'!$A$1:$H$33</definedName>
    <definedName name="_xlnm._FilterDatabase" localSheetId="40" hidden="1">'прил 2.18 ДИ МГИ '!$A$1:$H$7</definedName>
    <definedName name="_xlnm._FilterDatabase" localSheetId="39" hidden="1">'прил 2.19 ДИ МРТ'!$A$1:$H$21</definedName>
    <definedName name="_xlnm._FilterDatabase" localSheetId="56" hidden="1">'прил 2.2 АПП ДН ОНК'!$B$1:$B$49</definedName>
    <definedName name="_xlnm._FilterDatabase" localSheetId="38" hidden="1">'прил 2.20 ДИ ОНК'!$A$1:$H$12</definedName>
    <definedName name="_xlnm._FilterDatabase" localSheetId="37" hidden="1">'прил 2.21 ДИ ОФЭКТКТ'!$A$1:$H$7</definedName>
    <definedName name="_xlnm._FilterDatabase" localSheetId="36" hidden="1">'прил 2.22ДИ УЗИ ССС'!$A$1:$H$53</definedName>
    <definedName name="_xlnm._FilterDatabase" localSheetId="35" hidden="1">'прил 2.23 ДИ ЭНД'!$A$1:$H$56</definedName>
    <definedName name="_xlnm._FilterDatabase" localSheetId="34" hidden="1">'прил 2.24 ДИСП УГЛУБ'!$B$1:$B$81</definedName>
    <definedName name="_xlnm._FilterDatabase" localSheetId="33" hidden="1">'прил 2.25 ДИСП ВРВ'!$B$1:$B$49</definedName>
    <definedName name="_xlnm._FilterDatabase" localSheetId="32" hidden="1">'прил 2.26 ДС'!$B$1:$B$670</definedName>
    <definedName name="_xlnm._FilterDatabase" localSheetId="31" hidden="1">'прил 2.27 ДС ЗПТ'!$B$1:$B$11</definedName>
    <definedName name="_xlnm._FilterDatabase" localSheetId="30" hidden="1">'прил 2.28 ДС МЕР дети'!$B$1:$B$56</definedName>
    <definedName name="_xlnm._FilterDatabase" localSheetId="29" hidden="1">'прил 2.29 ДС МЕР кардио'!$B$1:$B$55</definedName>
    <definedName name="_xlnm._FilterDatabase" localSheetId="55" hidden="1">'прил 2.3 АПП ДН прочее'!$B$1:$B$197</definedName>
    <definedName name="_xlnm._FilterDatabase" localSheetId="28" hidden="1">'прил 2.30 ДС МЕР ОДА'!$B$1:$B$83</definedName>
    <definedName name="_xlnm._FilterDatabase" localSheetId="27" hidden="1">'прил 2.31 ДС МЕР прочее'!$B$1:$B$98</definedName>
    <definedName name="_xlnm._FilterDatabase" localSheetId="26" hidden="1">'прил 2.32 ДС МЕР ЦНС'!$B$1:$B$70</definedName>
    <definedName name="_xlnm._FilterDatabase" localSheetId="25" hidden="1">'прил 2.33 ДС ОНК'!$B$1:$B$253</definedName>
    <definedName name="_xlnm._FilterDatabase" localSheetId="20" hidden="1">'прил 2.38 КС'!$B$1:$B$635</definedName>
    <definedName name="_xlnm._FilterDatabase" localSheetId="54" hidden="1">'прил 2.4 АПП ДН СД'!$B$1:$B$293</definedName>
    <definedName name="_xlnm._FilterDatabase" localSheetId="13" hidden="1">'прил 2.45 КС МЕР прочее'!$B$1:$B$42</definedName>
    <definedName name="_xlnm._FilterDatabase" localSheetId="12" hidden="1">'прил 2.46 КС МЕР ЦНС 1'!$B$1:$B$70</definedName>
    <definedName name="_xlnm._FilterDatabase" localSheetId="11" hidden="1">'прил 2.47КС МЕР ЦНС 2'!$B$1:$B$77</definedName>
    <definedName name="_xlnm._FilterDatabase" localSheetId="10" hidden="1">'прил 2.48 КС ОНК'!$B$1:$B$108</definedName>
    <definedName name="_xlnm._FilterDatabase" localSheetId="9" hidden="1">'прил 2.49 КС офт'!$B$1:$B$463</definedName>
    <definedName name="_xlnm._FilterDatabase" localSheetId="53" hidden="1">'прил 2.5 АПП ЗПТ'!$B$1:$B$13</definedName>
    <definedName name="_xlnm._FilterDatabase" localSheetId="8" hidden="1">'прил 2.50 КС ЭП ТС'!$B$1:$B$56</definedName>
    <definedName name="_xlnm._FilterDatabase" localSheetId="7" hidden="1">'прил 2.51 СМП конс, эвак'!$B$1:$B$46</definedName>
    <definedName name="_xlnm._FilterDatabase" localSheetId="52" hidden="1">'прил 2.6 АПП МЕР'!$B$1:$B$143</definedName>
    <definedName name="_xlnm._FilterDatabase" localSheetId="51" hidden="1">'прил 2.7 АПП обращ'!$B$1:$B$153</definedName>
    <definedName name="_xlnm._FilterDatabase" localSheetId="50" hidden="1">'прил 2.8 АПП посещ'!$B$1:$B$876</definedName>
    <definedName name="_xlnm._FilterDatabase" localSheetId="49" hidden="1">'прил 2.9 АПП ЦЗ'!$B$1:$B$21</definedName>
    <definedName name="_xlnm._FilterDatabase" localSheetId="2" hidden="1">'прил 4.1 ДИ гист 2026'!$B$1:$B$7</definedName>
    <definedName name="_xlnm._FilterDatabase" localSheetId="1" hidden="1">'прил 4.2 АПП ЗПТ 2026'!$B$1:$B$23</definedName>
    <definedName name="_xlnm._FilterDatabase" localSheetId="0" hidden="1">'прил 4.3 ДС ЗПТ 2026'!$B$1:$B$44</definedName>
    <definedName name="_xlnm.Print_Area" localSheetId="5">'прил 3.1 АПП подуш ТЕР'!$A$1:$C$51</definedName>
    <definedName name="_xlnm.Print_Area" localSheetId="4">'прил 3.2 АПП СТОМ'!$A$1:$C$59</definedName>
    <definedName name="_xlnm.Print_Area" localSheetId="3">'прил 3.3 АПП ГИН'!$A$1:$C$45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0" i="31" l="1"/>
  <c r="E670" i="31"/>
  <c r="D670" i="31"/>
  <c r="C670" i="31"/>
  <c r="H669" i="31"/>
  <c r="H670" i="31" s="1"/>
  <c r="G669" i="31"/>
  <c r="G670" i="31" s="1"/>
  <c r="H17" i="62" l="1"/>
  <c r="G17" i="62"/>
  <c r="H16" i="62"/>
  <c r="G16" i="62"/>
  <c r="H15" i="62"/>
  <c r="G15" i="62"/>
  <c r="H14" i="62"/>
  <c r="G14" i="62"/>
  <c r="H13" i="62"/>
  <c r="G13" i="62"/>
  <c r="H12" i="62"/>
  <c r="G12" i="62"/>
  <c r="H11" i="62"/>
  <c r="G11" i="62"/>
  <c r="H10" i="62"/>
  <c r="G10" i="62"/>
  <c r="H9" i="62"/>
  <c r="G9" i="62"/>
  <c r="H8" i="62"/>
  <c r="G8" i="62"/>
  <c r="H7" i="62"/>
  <c r="G7" i="62"/>
  <c r="H6" i="62"/>
  <c r="G6" i="62"/>
  <c r="H5" i="62"/>
  <c r="G5" i="62"/>
  <c r="E40" i="51" l="1"/>
  <c r="E42" i="51" s="1"/>
  <c r="F40" i="51"/>
  <c r="F42" i="51" s="1"/>
  <c r="G40" i="51"/>
  <c r="H40" i="51"/>
  <c r="D40" i="51"/>
  <c r="D42" i="51" s="1"/>
  <c r="C40" i="51"/>
  <c r="C42" i="51" s="1"/>
  <c r="D44" i="14" l="1"/>
  <c r="C44" i="14"/>
  <c r="CW146" i="60" l="1"/>
  <c r="CW90" i="60" s="1"/>
  <c r="CV90" i="60"/>
  <c r="CU90" i="60"/>
  <c r="CT90" i="60"/>
  <c r="CS90" i="60"/>
  <c r="CR90" i="60"/>
  <c r="CQ90" i="60"/>
  <c r="CP90" i="60"/>
  <c r="CO90" i="60"/>
  <c r="CN90" i="60"/>
  <c r="CM90" i="60"/>
  <c r="CL90" i="60"/>
  <c r="CK90" i="60"/>
  <c r="CJ90" i="60"/>
  <c r="CI90" i="60"/>
  <c r="CH90" i="60"/>
  <c r="CG90" i="60"/>
  <c r="CF90" i="60"/>
  <c r="CE90" i="60"/>
  <c r="CD90" i="60"/>
  <c r="CC90" i="60"/>
  <c r="CB90" i="60"/>
  <c r="CA90" i="60"/>
  <c r="BZ90" i="60"/>
  <c r="BY90" i="60"/>
  <c r="BX90" i="60"/>
  <c r="BW90" i="60"/>
  <c r="BV90" i="60"/>
  <c r="BU90" i="60"/>
  <c r="BT90" i="60"/>
  <c r="BS90" i="60"/>
  <c r="BR90" i="60"/>
  <c r="BQ90" i="60"/>
  <c r="BP90" i="60"/>
  <c r="BO90" i="60"/>
  <c r="BN90" i="60"/>
  <c r="BM90" i="60"/>
  <c r="BL90" i="60"/>
  <c r="BK90" i="60"/>
  <c r="BJ90" i="60"/>
  <c r="BI90" i="60"/>
  <c r="BH90" i="60"/>
  <c r="BG90" i="60"/>
  <c r="BF90" i="60"/>
  <c r="BE90" i="60"/>
  <c r="BD90" i="60"/>
  <c r="BC90" i="60"/>
  <c r="BB90" i="60"/>
  <c r="BA90" i="60"/>
  <c r="AZ90" i="60"/>
  <c r="AY90" i="60"/>
  <c r="AX90" i="60"/>
  <c r="AW90" i="60"/>
  <c r="AV90" i="60"/>
  <c r="AU90" i="60"/>
  <c r="AT90" i="60"/>
  <c r="AS90" i="60"/>
  <c r="AR90" i="60"/>
  <c r="AQ90" i="60"/>
  <c r="AP90" i="60"/>
  <c r="AO90" i="60"/>
  <c r="AN90" i="60"/>
  <c r="AM90" i="60"/>
  <c r="AL90" i="60"/>
  <c r="AK90" i="60"/>
  <c r="AJ90" i="60"/>
  <c r="AI90" i="60"/>
  <c r="AH90" i="60"/>
  <c r="AG90" i="60"/>
  <c r="AF90" i="60"/>
  <c r="AE90" i="60"/>
  <c r="AD90" i="60"/>
  <c r="AC90" i="60"/>
  <c r="AB90" i="60"/>
  <c r="AA90" i="60"/>
  <c r="Z90" i="60"/>
  <c r="Y90" i="60"/>
  <c r="X90" i="60"/>
  <c r="W90" i="60"/>
  <c r="V90" i="60"/>
  <c r="U90" i="60"/>
  <c r="T90" i="60"/>
  <c r="S90" i="60"/>
  <c r="R90" i="60"/>
  <c r="Q90" i="60"/>
  <c r="P90" i="60"/>
  <c r="O90" i="60"/>
  <c r="N90" i="60"/>
  <c r="M90" i="60"/>
  <c r="L90" i="60"/>
  <c r="K90" i="60"/>
  <c r="J90" i="60"/>
  <c r="I90" i="60"/>
  <c r="H90" i="60"/>
  <c r="G90" i="60"/>
  <c r="F90" i="60"/>
  <c r="E90" i="60"/>
  <c r="D90" i="60"/>
  <c r="C90" i="60"/>
  <c r="B90" i="60"/>
  <c r="CW47" i="60"/>
  <c r="CW4" i="60"/>
  <c r="E100" i="32" l="1"/>
  <c r="F100" i="32"/>
  <c r="G100" i="32"/>
  <c r="H100" i="32"/>
  <c r="D100" i="32"/>
  <c r="C100" i="32"/>
  <c r="H634" i="17" l="1"/>
  <c r="G634" i="17"/>
  <c r="F633" i="17" l="1"/>
  <c r="E633" i="17"/>
  <c r="F621" i="17"/>
  <c r="E621" i="17"/>
  <c r="F619" i="17"/>
  <c r="E619" i="17"/>
  <c r="F607" i="17"/>
  <c r="E607" i="17"/>
  <c r="F605" i="17"/>
  <c r="E605" i="17"/>
  <c r="F603" i="17"/>
  <c r="E603" i="17"/>
  <c r="F602" i="17"/>
  <c r="E602" i="17"/>
  <c r="F600" i="17"/>
  <c r="E600" i="17"/>
  <c r="F599" i="17"/>
  <c r="E599" i="17"/>
  <c r="F598" i="17"/>
  <c r="E598" i="17"/>
  <c r="F593" i="17"/>
  <c r="E593" i="17"/>
  <c r="F590" i="17"/>
  <c r="E590" i="17"/>
  <c r="F589" i="17"/>
  <c r="E589" i="17"/>
  <c r="F588" i="17"/>
  <c r="E588" i="17"/>
  <c r="F584" i="17"/>
  <c r="E584" i="17"/>
  <c r="F583" i="17"/>
  <c r="E583" i="17"/>
  <c r="F580" i="17"/>
  <c r="E580" i="17"/>
  <c r="F579" i="17"/>
  <c r="E579" i="17"/>
  <c r="F576" i="17"/>
  <c r="E576" i="17"/>
  <c r="F574" i="17"/>
  <c r="E574" i="17"/>
  <c r="F573" i="17"/>
  <c r="E573" i="17"/>
  <c r="F565" i="17"/>
  <c r="E565" i="17"/>
  <c r="F563" i="17"/>
  <c r="E563" i="17"/>
  <c r="F551" i="17"/>
  <c r="E551" i="17"/>
  <c r="F549" i="17"/>
  <c r="E549" i="17"/>
  <c r="F537" i="17"/>
  <c r="E537" i="17"/>
  <c r="F535" i="17"/>
  <c r="E535" i="17"/>
  <c r="F523" i="17"/>
  <c r="E523" i="17"/>
  <c r="F521" i="17"/>
  <c r="E521" i="17"/>
  <c r="F509" i="17"/>
  <c r="E509" i="17"/>
  <c r="F505" i="17"/>
  <c r="E505" i="17"/>
  <c r="F504" i="17"/>
  <c r="E504" i="17"/>
  <c r="F503" i="17"/>
  <c r="E503" i="17"/>
  <c r="F496" i="17"/>
  <c r="E496" i="17"/>
  <c r="F495" i="17"/>
  <c r="E495" i="17"/>
  <c r="F493" i="17"/>
  <c r="E493" i="17"/>
  <c r="F481" i="17"/>
  <c r="E481" i="17"/>
  <c r="F476" i="17"/>
  <c r="E476" i="17"/>
  <c r="F467" i="17"/>
  <c r="E467" i="17"/>
  <c r="F465" i="17"/>
  <c r="E465" i="17"/>
  <c r="F453" i="17"/>
  <c r="E453" i="17"/>
  <c r="F451" i="17"/>
  <c r="E451" i="17"/>
  <c r="F439" i="17"/>
  <c r="E439" i="17"/>
  <c r="F437" i="17"/>
  <c r="E437" i="17"/>
  <c r="F425" i="17"/>
  <c r="E425" i="17"/>
  <c r="F423" i="17"/>
  <c r="E423" i="17"/>
  <c r="F411" i="17"/>
  <c r="E411" i="17"/>
  <c r="F409" i="17"/>
  <c r="E409" i="17"/>
  <c r="F397" i="17"/>
  <c r="E397" i="17"/>
  <c r="F392" i="17"/>
  <c r="E392" i="17"/>
  <c r="F391" i="17"/>
  <c r="E391" i="17"/>
  <c r="F389" i="17"/>
  <c r="E389" i="17"/>
  <c r="F384" i="17"/>
  <c r="E384" i="17"/>
  <c r="F382" i="17"/>
  <c r="E382" i="17"/>
  <c r="F370" i="17"/>
  <c r="E370" i="17"/>
  <c r="F368" i="17"/>
  <c r="E368" i="17"/>
  <c r="F356" i="17"/>
  <c r="E356" i="17"/>
  <c r="F353" i="17"/>
  <c r="E353" i="17"/>
  <c r="F351" i="17"/>
  <c r="E351" i="17"/>
  <c r="F350" i="17"/>
  <c r="E350" i="17"/>
  <c r="F348" i="17"/>
  <c r="E348" i="17"/>
  <c r="F345" i="17"/>
  <c r="E345" i="17"/>
  <c r="F342" i="17"/>
  <c r="E342" i="17"/>
  <c r="F337" i="17"/>
  <c r="E337" i="17"/>
  <c r="F336" i="17"/>
  <c r="E336" i="17"/>
  <c r="F335" i="17"/>
  <c r="E335" i="17"/>
  <c r="F334" i="17"/>
  <c r="E334" i="17"/>
  <c r="F328" i="17"/>
  <c r="E328" i="17"/>
  <c r="F325" i="17"/>
  <c r="E325" i="17"/>
  <c r="F323" i="17"/>
  <c r="E323" i="17"/>
  <c r="F314" i="17"/>
  <c r="E314" i="17"/>
  <c r="F312" i="17"/>
  <c r="E312" i="17"/>
  <c r="F300" i="17"/>
  <c r="E300" i="17"/>
  <c r="F295" i="17"/>
  <c r="E295" i="17"/>
  <c r="F289" i="17"/>
  <c r="E289" i="17"/>
  <c r="F286" i="17"/>
  <c r="E286" i="17"/>
  <c r="F284" i="17"/>
  <c r="E284" i="17"/>
  <c r="F272" i="17"/>
  <c r="E272" i="17"/>
  <c r="F270" i="17"/>
  <c r="E270" i="17"/>
  <c r="F258" i="17"/>
  <c r="E258" i="17"/>
  <c r="F256" i="17"/>
  <c r="E256" i="17"/>
  <c r="F244" i="17"/>
  <c r="E244" i="17"/>
  <c r="F242" i="17"/>
  <c r="E242" i="17"/>
  <c r="F230" i="17"/>
  <c r="E230" i="17"/>
  <c r="F228" i="17"/>
  <c r="E228" i="17"/>
  <c r="F224" i="17"/>
  <c r="E224" i="17"/>
  <c r="F223" i="17"/>
  <c r="E223" i="17"/>
  <c r="F222" i="17"/>
  <c r="E222" i="17"/>
  <c r="F221" i="17"/>
  <c r="E221" i="17"/>
  <c r="F220" i="17"/>
  <c r="E220" i="17"/>
  <c r="F219" i="17"/>
  <c r="E219" i="17"/>
  <c r="F218" i="17"/>
  <c r="E218" i="17"/>
  <c r="F216" i="17"/>
  <c r="E216" i="17"/>
  <c r="F214" i="17"/>
  <c r="E214" i="17"/>
  <c r="F202" i="17"/>
  <c r="E202" i="17"/>
  <c r="F200" i="17"/>
  <c r="E200" i="17"/>
  <c r="F199" i="17"/>
  <c r="E199" i="17"/>
  <c r="F196" i="17"/>
  <c r="E196" i="17"/>
  <c r="F188" i="17"/>
  <c r="E188" i="17"/>
  <c r="F184" i="17"/>
  <c r="E184" i="17"/>
  <c r="F175" i="17"/>
  <c r="E175" i="17"/>
  <c r="F174" i="17"/>
  <c r="E174" i="17"/>
  <c r="F172" i="17"/>
  <c r="E172" i="17"/>
  <c r="F160" i="17"/>
  <c r="E160" i="17"/>
  <c r="F158" i="17"/>
  <c r="E158" i="17"/>
  <c r="F146" i="17"/>
  <c r="E146" i="17"/>
  <c r="F144" i="17"/>
  <c r="E144" i="17"/>
  <c r="F143" i="17"/>
  <c r="E143" i="17"/>
  <c r="F142" i="17"/>
  <c r="E142" i="17"/>
  <c r="F139" i="17"/>
  <c r="E139" i="17"/>
  <c r="F132" i="17"/>
  <c r="E132" i="17"/>
  <c r="F130" i="17"/>
  <c r="E130" i="17"/>
  <c r="F118" i="17"/>
  <c r="E118" i="17"/>
  <c r="F115" i="17"/>
  <c r="E115" i="17"/>
  <c r="F105" i="17"/>
  <c r="E105" i="17"/>
  <c r="F104" i="17"/>
  <c r="E104" i="17"/>
  <c r="F102" i="17"/>
  <c r="E102" i="17"/>
  <c r="F90" i="17"/>
  <c r="E90" i="17"/>
  <c r="F88" i="17"/>
  <c r="E88" i="17"/>
  <c r="F76" i="17"/>
  <c r="E76" i="17"/>
  <c r="F74" i="17"/>
  <c r="E74" i="17"/>
  <c r="F62" i="17"/>
  <c r="E62" i="17"/>
  <c r="F60" i="17"/>
  <c r="E60" i="17"/>
  <c r="F48" i="17"/>
  <c r="E48" i="17"/>
  <c r="F46" i="17"/>
  <c r="E46" i="17"/>
  <c r="F34" i="17"/>
  <c r="E34" i="17"/>
  <c r="F32" i="17"/>
  <c r="E32" i="17"/>
  <c r="F20" i="17"/>
  <c r="E20" i="17"/>
  <c r="F18" i="17"/>
  <c r="E18" i="17"/>
  <c r="F6" i="17"/>
  <c r="E6" i="17"/>
  <c r="F70" i="50" l="1"/>
  <c r="H7" i="58" l="1"/>
  <c r="G7" i="58"/>
  <c r="F7" i="58"/>
  <c r="E7" i="58"/>
  <c r="D7" i="58"/>
  <c r="C7" i="58"/>
  <c r="H41" i="51" l="1"/>
  <c r="H42" i="51" s="1"/>
  <c r="G41" i="51"/>
  <c r="G42" i="51" s="1"/>
  <c r="F98" i="48" l="1"/>
  <c r="E98" i="48"/>
  <c r="D98" i="48"/>
  <c r="C98" i="48"/>
  <c r="H97" i="48"/>
  <c r="H98" i="48" s="1"/>
  <c r="G97" i="48"/>
  <c r="G98" i="48" s="1"/>
  <c r="F46" i="13" l="1"/>
  <c r="E46" i="13"/>
  <c r="D46" i="13"/>
  <c r="C46" i="13"/>
  <c r="H45" i="13"/>
  <c r="H46" i="13" s="1"/>
  <c r="G45" i="13"/>
  <c r="G46" i="13" s="1"/>
  <c r="H43" i="13"/>
  <c r="H42" i="13"/>
  <c r="H41" i="13"/>
  <c r="H40" i="13"/>
  <c r="H39" i="13"/>
  <c r="H38" i="13"/>
  <c r="H37" i="13"/>
  <c r="H36" i="13"/>
  <c r="H35" i="13"/>
  <c r="H34" i="13"/>
  <c r="H33" i="13"/>
  <c r="H32" i="13"/>
  <c r="H28" i="13"/>
  <c r="H27" i="13"/>
  <c r="H26" i="13"/>
  <c r="H25" i="13"/>
  <c r="H24" i="13"/>
  <c r="H23" i="13"/>
  <c r="H22" i="13"/>
  <c r="H21" i="13"/>
  <c r="H20" i="13"/>
  <c r="H19" i="13"/>
  <c r="H18" i="13"/>
  <c r="F30" i="16" l="1"/>
  <c r="E30" i="16"/>
  <c r="D30" i="16"/>
  <c r="C30" i="16"/>
  <c r="H29" i="16"/>
  <c r="H30" i="16" s="1"/>
  <c r="G29" i="16"/>
  <c r="G30" i="16" s="1"/>
  <c r="H35" i="18" l="1"/>
  <c r="G35" i="18"/>
  <c r="F35" i="18"/>
  <c r="E35" i="18"/>
  <c r="D35" i="18"/>
  <c r="C35" i="18"/>
  <c r="H34" i="18"/>
  <c r="G34" i="18"/>
  <c r="H47" i="20" l="1"/>
  <c r="G47" i="20"/>
  <c r="F47" i="20"/>
  <c r="E47" i="20"/>
  <c r="D47" i="20"/>
  <c r="C47" i="20"/>
  <c r="F253" i="22" l="1"/>
  <c r="E253" i="22"/>
  <c r="D253" i="22"/>
  <c r="C253" i="22"/>
  <c r="H252" i="22"/>
  <c r="H253" i="22" s="1"/>
  <c r="G252" i="22"/>
  <c r="G253" i="22" s="1"/>
  <c r="F98" i="24" l="1"/>
  <c r="E98" i="24"/>
  <c r="D98" i="24"/>
  <c r="C98" i="24"/>
  <c r="H97" i="24"/>
  <c r="H98" i="24" s="1"/>
  <c r="G97" i="24"/>
  <c r="G98" i="24" s="1"/>
  <c r="H10" i="28" l="1"/>
  <c r="G10" i="28"/>
  <c r="F10" i="28"/>
  <c r="E10" i="28"/>
  <c r="D10" i="28"/>
  <c r="C10" i="28"/>
  <c r="H43" i="30" l="1"/>
  <c r="G43" i="30"/>
  <c r="F43" i="30"/>
  <c r="E43" i="30"/>
  <c r="D43" i="30"/>
  <c r="C43" i="30"/>
  <c r="H6" i="37" l="1"/>
  <c r="G6" i="37"/>
  <c r="F6" i="37"/>
  <c r="E6" i="37"/>
  <c r="D6" i="37"/>
  <c r="C6" i="37"/>
  <c r="F197" i="38" l="1"/>
  <c r="E197" i="38"/>
  <c r="D197" i="38"/>
  <c r="C197" i="38"/>
  <c r="H196" i="38"/>
  <c r="H197" i="38" s="1"/>
  <c r="G196" i="38"/>
  <c r="G197" i="38" s="1"/>
  <c r="F153" i="39" l="1"/>
  <c r="E153" i="39"/>
  <c r="D153" i="39"/>
  <c r="C153" i="39"/>
  <c r="H152" i="39"/>
  <c r="H153" i="39" s="1"/>
  <c r="G152" i="39"/>
  <c r="G153" i="39" s="1"/>
  <c r="F12" i="9" l="1"/>
  <c r="E12" i="9"/>
  <c r="D12" i="9"/>
  <c r="C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F14" i="8"/>
  <c r="E14" i="8"/>
  <c r="D14" i="8"/>
  <c r="C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F7" i="7"/>
  <c r="E7" i="7"/>
  <c r="D7" i="7"/>
  <c r="C7" i="7"/>
  <c r="H6" i="7"/>
  <c r="G6" i="7"/>
  <c r="H5" i="7"/>
  <c r="G5" i="7"/>
  <c r="F7" i="6"/>
  <c r="E7" i="6"/>
  <c r="D7" i="6"/>
  <c r="C7" i="6"/>
  <c r="H6" i="6"/>
  <c r="G6" i="6"/>
  <c r="H5" i="6"/>
  <c r="H7" i="6" s="1"/>
  <c r="G5" i="6"/>
  <c r="G7" i="6" s="1"/>
  <c r="F21" i="5"/>
  <c r="E21" i="5"/>
  <c r="D21" i="5"/>
  <c r="C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F53" i="4"/>
  <c r="E53" i="4"/>
  <c r="D53" i="4"/>
  <c r="C53" i="4"/>
  <c r="H52" i="4"/>
  <c r="G52" i="4"/>
  <c r="H51" i="4"/>
  <c r="G51" i="4"/>
  <c r="H50" i="4"/>
  <c r="G50" i="4"/>
  <c r="H49" i="4"/>
  <c r="G49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3" i="4"/>
  <c r="G33" i="4"/>
  <c r="H32" i="4"/>
  <c r="G32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D33" i="3"/>
  <c r="E33" i="3"/>
  <c r="F33" i="3"/>
  <c r="G33" i="3"/>
  <c r="H33" i="3"/>
  <c r="C33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55" i="2"/>
  <c r="H55" i="2"/>
  <c r="D56" i="2"/>
  <c r="E56" i="2"/>
  <c r="F56" i="2"/>
  <c r="C56" i="2"/>
  <c r="H12" i="9" l="1"/>
  <c r="G12" i="9"/>
  <c r="G14" i="8"/>
  <c r="H14" i="8"/>
  <c r="G7" i="7"/>
  <c r="H7" i="7"/>
  <c r="H21" i="5"/>
  <c r="G21" i="5"/>
  <c r="G53" i="4"/>
  <c r="H53" i="4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H56" i="2" l="1"/>
  <c r="G56" i="2"/>
</calcChain>
</file>

<file path=xl/sharedStrings.xml><?xml version="1.0" encoding="utf-8"?>
<sst xmlns="http://schemas.openxmlformats.org/spreadsheetml/2006/main" count="5920" uniqueCount="601">
  <si>
    <t>560001</t>
  </si>
  <si>
    <t>ГАУЗ «ООКБ им. В.И. Войнова»</t>
  </si>
  <si>
    <t>560264</t>
  </si>
  <si>
    <t>ГАУЗ «OOКБ № 2»</t>
  </si>
  <si>
    <t>560259</t>
  </si>
  <si>
    <t>ГАУЗ «ООБ № 3»</t>
  </si>
  <si>
    <t>560220</t>
  </si>
  <si>
    <t>ГАУЗ «ОДКБ»</t>
  </si>
  <si>
    <t>560007</t>
  </si>
  <si>
    <t xml:space="preserve">ГАУЗ «ООКОД» </t>
  </si>
  <si>
    <t>560008</t>
  </si>
  <si>
    <t>ГАУЗ «ООД»</t>
  </si>
  <si>
    <t>560023</t>
  </si>
  <si>
    <t>ГАУЗ «ООКИБ»</t>
  </si>
  <si>
    <t>560255</t>
  </si>
  <si>
    <t>ГБУЗ «ООКПГВВ»</t>
  </si>
  <si>
    <t>560267</t>
  </si>
  <si>
    <t>ГАУЗ «ГКБ № 1» г.Оренбурга</t>
  </si>
  <si>
    <t>560020</t>
  </si>
  <si>
    <t>ГАУЗ «ООКЦХТ»</t>
  </si>
  <si>
    <t>560268</t>
  </si>
  <si>
    <t>ГАУЗ «ГКБ им. Н.И. Пирогова» г.Оренбурга</t>
  </si>
  <si>
    <t>560024</t>
  </si>
  <si>
    <t>ГАУЗ «ДГКБ» г. Оренбурга</t>
  </si>
  <si>
    <t>560325</t>
  </si>
  <si>
    <t>ГАУЗ «ГБ» г. Орска</t>
  </si>
  <si>
    <t>560035</t>
  </si>
  <si>
    <t>ГАУЗ «ДГБ» г. Орска</t>
  </si>
  <si>
    <t>560206</t>
  </si>
  <si>
    <t>ГАУЗ «БСМП» г.Новотроицка</t>
  </si>
  <si>
    <t>560041</t>
  </si>
  <si>
    <t>ГАУЗ «ДГБ» г.Новотроицка</t>
  </si>
  <si>
    <t>560043</t>
  </si>
  <si>
    <t>ГБУЗ «ГБ» г.Медногорска</t>
  </si>
  <si>
    <t>560214</t>
  </si>
  <si>
    <t>ГАУЗ «ББСМП им. академика Н.А. Семашко»</t>
  </si>
  <si>
    <t>560275</t>
  </si>
  <si>
    <t>ГБУЗ «ГБ» г.Бугуруслана</t>
  </si>
  <si>
    <t>560269</t>
  </si>
  <si>
    <t>ГБУЗ «Абдулинская МБ»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</si>
  <si>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</si>
  <si>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</si>
  <si>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</si>
  <si>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</si>
  <si>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</si>
  <si>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</si>
  <si>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</si>
  <si>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</si>
  <si>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</si>
  <si>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</si>
  <si>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</si>
  <si>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</si>
  <si>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</si>
  <si>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</si>
  <si>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560338</t>
  </si>
  <si>
    <t>ГАУЗ «Ириклинская РБ»</t>
  </si>
  <si>
    <t>560064</t>
  </si>
  <si>
    <t>ГБУЗ «ГБ» г. Кувандыка</t>
  </si>
  <si>
    <t>560065</t>
  </si>
  <si>
    <t>ГБУЗ «Курманаевская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</si>
  <si>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</si>
  <si>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</si>
  <si>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</si>
  <si>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</si>
  <si>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</si>
  <si>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</si>
  <si>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</si>
  <si>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</si>
  <si>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</si>
  <si>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</si>
  <si>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</si>
  <si>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</si>
  <si>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</si>
  <si>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</si>
  <si>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</si>
  <si>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</si>
  <si>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</si>
  <si>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</si>
  <si>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</si>
  <si>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</si>
  <si>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</si>
  <si>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</si>
  <si>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</si>
  <si>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</si>
  <si>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</si>
  <si>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</si>
  <si>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</si>
  <si>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</si>
  <si>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560280</t>
  </si>
  <si>
    <t>Оренбургский государственный университет, ОГУ</t>
  </si>
  <si>
    <t>560086</t>
  </si>
  <si>
    <t xml:space="preserve">ЧУЗ «КБ «РЖД-Медицина» г.Оренбург» </t>
  </si>
  <si>
    <t>560231</t>
  </si>
  <si>
    <t>ООО «КЛАССИКА»</t>
  </si>
  <si>
    <t>560235</t>
  </si>
  <si>
    <t>ООО «Медгард-Оренбург»</t>
  </si>
  <si>
    <t>560101</t>
  </si>
  <si>
    <t>ООО «Клиника промышленной медицины»</t>
  </si>
  <si>
    <t>560332</t>
  </si>
  <si>
    <t>ООО «Поликлиники Оренбуржья»</t>
  </si>
  <si>
    <t>Итог</t>
  </si>
  <si>
    <t>Код МОЕР</t>
  </si>
  <si>
    <t>МО</t>
  </si>
  <si>
    <t>Корректировка объемов амбулаторных диагностических исследований по блоку "ДИ УЗИ ССС" на 2025 год.</t>
  </si>
  <si>
    <t xml:space="preserve">Утверждено на 2025г. </t>
  </si>
  <si>
    <t xml:space="preserve">Корректировка </t>
  </si>
  <si>
    <t>Утвердить  с учетом корректировки</t>
  </si>
  <si>
    <t>Сумма, руб.</t>
  </si>
  <si>
    <t>количество исследований</t>
  </si>
  <si>
    <t>Корректировка объемов амбулаторных диагностических исследований по блоку "ДИ ЭНД" на 2025 год.</t>
  </si>
  <si>
    <t>МТР</t>
  </si>
  <si>
    <t>560243</t>
  </si>
  <si>
    <t>ООО «Клиника Парацельс»</t>
  </si>
  <si>
    <t>Корректировка объемов амбулаторных диагностических исследований по блоку "ДИ КТ" на 2025 год.</t>
  </si>
  <si>
    <t>560014</t>
  </si>
  <si>
    <t>ФГБОУ ВО ОрГМУ Минздрава России</t>
  </si>
  <si>
    <t>560033</t>
  </si>
  <si>
    <t>ГАУЗ «ОМПЦ»</t>
  </si>
  <si>
    <t>560283</t>
  </si>
  <si>
    <t xml:space="preserve">ООО «Поликлиника «Полимедика Оренбург» </t>
  </si>
  <si>
    <t>Корректировка объемов амбулаторных диагностических исследований по блоку "ДИ МРТ" на 2025 год.</t>
  </si>
  <si>
    <t>560198</t>
  </si>
  <si>
    <t>ООО «СОВРЕМЕННАЯ МРТ-ТОМОГРАФИЯ»</t>
  </si>
  <si>
    <t>560199</t>
  </si>
  <si>
    <t>ООО «СОВРЕМЕННАЯ МРТ-ДИАГНОСТИКА»</t>
  </si>
  <si>
    <t>560257</t>
  </si>
  <si>
    <t>ООО «ЛДЦ МИБС»</t>
  </si>
  <si>
    <t>560258</t>
  </si>
  <si>
    <t>ООО «МИБС-Оренбург»</t>
  </si>
  <si>
    <t>560203</t>
  </si>
  <si>
    <t>ООО «МК Томография»</t>
  </si>
  <si>
    <t>560323</t>
  </si>
  <si>
    <t>ООО «МРТ-Диагностика»</t>
  </si>
  <si>
    <t>560200</t>
  </si>
  <si>
    <t>ООО «КЛИНИКА ЭКСПЕРТ ОРЕНБУРГ»</t>
  </si>
  <si>
    <t>Корректировка объемов амбулаторных диагностических исследований по блоку "ДИ МГИ" на 2025 год.</t>
  </si>
  <si>
    <t>560319</t>
  </si>
  <si>
    <t>ООО «ИНВИТРО-Самара»</t>
  </si>
  <si>
    <t>Корректировка объемов амбулаторных диагностических исследований по блоку "ДИ ОФЭКТ/КТ" на 2025 год.</t>
  </si>
  <si>
    <t>Корректировка объемов амбулаторных диагностических исследований по блоку "ДИ ГИСТ" на 2025 год.</t>
  </si>
  <si>
    <t>Корректировка объемов амбулаторных диагностических исследований по блоку "ДИ ОНК" на 2025 год.</t>
  </si>
  <si>
    <t xml:space="preserve">Приложение 2.17  к протоколу заседания  Комиссии по разработке ТП ОМС № 1 от 30.01.2026г.   </t>
  </si>
  <si>
    <t xml:space="preserve">Приложение 2.23 к протоколу заседания  Комиссии по разработке ТП ОМС № 1 от 30.01.2026г.   </t>
  </si>
  <si>
    <t xml:space="preserve">Приложение 2.22 к протоколу заседания  Комиссии по разработке ТП ОМС № 1 от 30.01.2026г.   </t>
  </si>
  <si>
    <t xml:space="preserve">Приложение 2.19 к протоколу заседания  Комиссии по разработке ТП ОМС № 1 от 30.01.2026г.   </t>
  </si>
  <si>
    <t xml:space="preserve">Приложение 2.18 к протоколу заседания  Комиссии по разработке ТП ОМС № 1 от 30.01.2026г.   </t>
  </si>
  <si>
    <t xml:space="preserve">Приложение 2.16 к протоколу заседания  Комиссии по разработке ТП ОМС № 1 от 30.01.2026г.   </t>
  </si>
  <si>
    <t xml:space="preserve">Приложение 2.21 к протоколу заседания  Комиссии по разработке ТП ОМС № 1 от 30.01.2026г.   </t>
  </si>
  <si>
    <t xml:space="preserve">Приложение 2.20 к протоколу заседания  Комиссии по разработке ТП ОМС № 1 от 30.01.2026г.   </t>
  </si>
  <si>
    <r>
      <t>Приложение 2.26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</si>
  <si>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"ДС"   на 2025г. </t>
  </si>
  <si>
    <t>ЗС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</si>
  <si>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</si>
  <si>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</si>
  <si>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</si>
  <si>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</si>
  <si>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</si>
  <si>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</si>
  <si>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</si>
  <si>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</si>
  <si>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</si>
  <si>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</si>
  <si>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</si>
  <si>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</si>
  <si>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560098</t>
  </si>
  <si>
    <t>Лимиты подушевого финансирования первичной медико-санитарной помощи по профилю 'терапия'  на Январь 2026 года</t>
  </si>
  <si>
    <t>Численность прикрепленного населения на 1 число месяца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</si>
  <si>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</si>
  <si>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</si>
  <si>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</si>
  <si>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«Поликлиника «Полимедика Оренбург»</t>
  </si>
  <si>
    <t>Итого по области</t>
  </si>
  <si>
    <t>Лимиты подушевого финансирования первичной медико-санитарной помощи по профилю 'стоматология'  на Январь 2026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</si>
  <si>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</si>
  <si>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</si>
  <si>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</si>
  <si>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</si>
  <si>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</si>
  <si>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</si>
  <si>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</si>
  <si>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</si>
  <si>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</si>
  <si>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</si>
  <si>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</si>
  <si>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</si>
  <si>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</si>
  <si>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</si>
  <si>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</si>
  <si>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</si>
  <si>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</si>
  <si>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</si>
  <si>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</si>
  <si>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</si>
  <si>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Лимиты подушевого финансирования первичной медико-санитарной помощи по профилю 'гинекология'  на Январь 2026 года</t>
  </si>
  <si>
    <t>ГАУЗ «ОКПЦ»</t>
  </si>
  <si>
    <t>ООО «Кристалл - Дент»</t>
  </si>
  <si>
    <t>560099</t>
  </si>
  <si>
    <t>ГАУЗ «ООКОД»</t>
  </si>
  <si>
    <t>560265</t>
  </si>
  <si>
    <t>560125</t>
  </si>
  <si>
    <t>ООО «Медикал сервис компани Восток»</t>
  </si>
  <si>
    <t>560207</t>
  </si>
  <si>
    <t>ООО «Б. Браун Авитум Руссланд Клиникс»</t>
  </si>
  <si>
    <t>560333</t>
  </si>
  <si>
    <t>ООО «МедИнвестКор»</t>
  </si>
  <si>
    <t>560263</t>
  </si>
  <si>
    <t>ГАУЗ «ОЦМР»</t>
  </si>
  <si>
    <t>560239</t>
  </si>
  <si>
    <t>ООО «Санаторий «Южный Урал»</t>
  </si>
  <si>
    <t>ИТОГО</t>
  </si>
  <si>
    <t>560144</t>
  </si>
  <si>
    <t>ГБУЗ «ООКСПК»</t>
  </si>
  <si>
    <t>560009</t>
  </si>
  <si>
    <t>ГАУЗ «ООККВД»</t>
  </si>
  <si>
    <t>560196</t>
  </si>
  <si>
    <t>ГБУЗ «ООЦОЗМП»</t>
  </si>
  <si>
    <t>560197</t>
  </si>
  <si>
    <t>АНО МЦ «Белая роза»</t>
  </si>
  <si>
    <t>ВМП Гастроэнтерология 5</t>
  </si>
  <si>
    <t>ВМП Нейрохирургия 12</t>
  </si>
  <si>
    <t>ВМП Сердечно-сосудистая хирургия 45</t>
  </si>
  <si>
    <t>ВМП Сердечно-сосудистая хирургия 46</t>
  </si>
  <si>
    <t>ВМП Сердечно-сосудистая хирургия 48</t>
  </si>
  <si>
    <t>ВМП Сердечно-сосудистая хирургия 49</t>
  </si>
  <si>
    <t>ВМП Сердечно-сосудистая хирургия 50</t>
  </si>
  <si>
    <t>ВМП Сердечно-сосудистая хирургия 51</t>
  </si>
  <si>
    <t>ВМП Сердечно-сосудистая хирургия 52</t>
  </si>
  <si>
    <t>ВМП Сердечно-сосудистая хирургия 53</t>
  </si>
  <si>
    <t>ВМП Сердечно-сосудистая хирургия 55</t>
  </si>
  <si>
    <t>ВМП Сердечно-сосудистая хирургия 56</t>
  </si>
  <si>
    <t>ВМП Сердечно-сосудистая хирургия 57</t>
  </si>
  <si>
    <t>ВМП Сердечно-сосудистая хирургия 59</t>
  </si>
  <si>
    <t>ВМП Сердечно-сосудистая хирургия 60</t>
  </si>
  <si>
    <t>ВМП Сердечно-сосудистая хирургия 67</t>
  </si>
  <si>
    <t>ВМП Травматология и ортопедия 72</t>
  </si>
  <si>
    <t>ВМП Урология 79</t>
  </si>
  <si>
    <t>ВМП Хирургия 82</t>
  </si>
  <si>
    <t>ВМП Хирургия 83</t>
  </si>
  <si>
    <t>ВМП Акушерство и гинекология 1</t>
  </si>
  <si>
    <t>ВМП Неонатология 19</t>
  </si>
  <si>
    <t>ВМП Неонатология 20</t>
  </si>
  <si>
    <t>ВМП Урология 80</t>
  </si>
  <si>
    <t>ВМП Хирургия 84</t>
  </si>
  <si>
    <t>ВМП Онкология 23</t>
  </si>
  <si>
    <t>ВМП Оториноларингология 29</t>
  </si>
  <si>
    <t>ВМП Оториноларингология 30</t>
  </si>
  <si>
    <t>ВМП Травматология и ортопедия 70</t>
  </si>
  <si>
    <t>ВМП Травматология и ортопедия 77</t>
  </si>
  <si>
    <t>ВМП Травматология и ортопедия 78</t>
  </si>
  <si>
    <t>ВМП Комбустиология 10</t>
  </si>
  <si>
    <t>ВМП Комбустиология 11</t>
  </si>
  <si>
    <t>ВМП Оториноларингология 28</t>
  </si>
  <si>
    <t>ВМП Травматология и ортопедия 71</t>
  </si>
  <si>
    <t>ВМП Травматология и ортопедия 74</t>
  </si>
  <si>
    <t>ВМП Сердечно-сосудистая хирургия 44</t>
  </si>
  <si>
    <t>ВМП Сердечно-сосудистая хирургия 47</t>
  </si>
  <si>
    <t>ВМП Сердечно-сосудистая хирургия 58</t>
  </si>
  <si>
    <t>ВМП Онкология 21</t>
  </si>
  <si>
    <t>560090</t>
  </si>
  <si>
    <t>АО «Санаторий - профилакторий «Солнечный»</t>
  </si>
  <si>
    <t>560091</t>
  </si>
  <si>
    <t>АО «Санаторий «Строитель»</t>
  </si>
  <si>
    <t>ДС офт</t>
  </si>
  <si>
    <t>ДС СХ</t>
  </si>
  <si>
    <t>ДС ХВГС</t>
  </si>
  <si>
    <t>ДС ЭКО</t>
  </si>
  <si>
    <t>560321</t>
  </si>
  <si>
    <t>ООО «МаксиМед-Гранд»</t>
  </si>
  <si>
    <t>КС БСК БА</t>
  </si>
  <si>
    <t>КС БСК КА</t>
  </si>
  <si>
    <t>КС МЕР дети</t>
  </si>
  <si>
    <t>560177</t>
  </si>
  <si>
    <t>АО «Санаторий «Дубовая роща»</t>
  </si>
  <si>
    <t>КС МЕР кардио</t>
  </si>
  <si>
    <t>КС МЕР ОДА 1</t>
  </si>
  <si>
    <t>КС МЕР ПМЭС</t>
  </si>
  <si>
    <t>МОЕР</t>
  </si>
  <si>
    <t>комплекс. посещение</t>
  </si>
  <si>
    <t xml:space="preserve">Приложение 2.1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</si>
  <si>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ДН БСК" на 2025г.  </t>
  </si>
  <si>
    <t xml:space="preserve">Корректировка объемов предоставления амбулаторной медицинской помощи по блоку "АПП ДН ОНК" на 2025г.  </t>
  </si>
  <si>
    <t xml:space="preserve">Приложение 2.2 к протоколу заседания  Комиссии по разработке ТП ОМС № 1 от 30.01.2026г.   </t>
  </si>
  <si>
    <t xml:space="preserve">Приложение 2.3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</si>
  <si>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ДН прочее" на 2025г.  </t>
  </si>
  <si>
    <t xml:space="preserve">Приложение 2.4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</si>
  <si>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ЗПТ" на 2025г.  </t>
  </si>
  <si>
    <t xml:space="preserve">Приложение 2.5 к протоколу заседания  Комиссии по разработке ТП ОМС № 1 от 30.01.2026г.   </t>
  </si>
  <si>
    <t xml:space="preserve">Приложение 2.6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</si>
  <si>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обращения" на 2025г.  </t>
  </si>
  <si>
    <t xml:space="preserve">Приложение 2.7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</si>
  <si>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посещения" на 2025г.  </t>
  </si>
  <si>
    <t xml:space="preserve">Приложение 2.8 к протоколу заседания  Комиссии по разработке ТП ОМС № 1 от 30.01.2026г.   </t>
  </si>
  <si>
    <t xml:space="preserve">Приложение 2.9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</si>
  <si>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ЦЗ" на 2025г.  </t>
  </si>
  <si>
    <t xml:space="preserve">Корректировка объемов предоставления амбулаторной медицинской помощи по блоку "АПП ШБА" на 2025г.  </t>
  </si>
  <si>
    <t xml:space="preserve">Приложение 2.10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</si>
  <si>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ШИМТ" на 2025г.  </t>
  </si>
  <si>
    <t xml:space="preserve">Приложение 2.11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</si>
  <si>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ШСД" на 2025г.  </t>
  </si>
  <si>
    <t xml:space="preserve">Приложение 2.12 к протоколу заседания  Комиссии по разработке ТП ОМС № 1 от 30.01.2026г.   </t>
  </si>
  <si>
    <t xml:space="preserve">Приложение 2.13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</si>
  <si>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ШХБП" на 2025г.  </t>
  </si>
  <si>
    <t xml:space="preserve">Корректировка объемов предоставления амбулаторной медицинской помощи по блоку "АПП ШХСН" на 2025г.  </t>
  </si>
  <si>
    <t xml:space="preserve">Приложение 2.14 к протоколу заседания  Комиссии по разработке ТП ОМС № 1 от 30.01.2026г.   </t>
  </si>
  <si>
    <t>Корректировка объемов предоставления высокотехнологичной медицинской помощи на 2025год.</t>
  </si>
  <si>
    <t xml:space="preserve">Приложение 2.15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</si>
  <si>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 "ДИСП.УГЛУБ"   на 2025г. </t>
  </si>
  <si>
    <t xml:space="preserve">Приложение 2.24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</si>
  <si>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 "ДИСП.ВРВ"   на 2025г. </t>
  </si>
  <si>
    <t xml:space="preserve">Приложение 2.25 к протоколу заседания  Комиссии по разработке ТП ОМС № 1 от 30.01.2026г.   </t>
  </si>
  <si>
    <t xml:space="preserve">Корректировка объемов предоставления стационарозамещающей медицинской помощи по блоку  "ДС ЗПТ"   на 2025г. </t>
  </si>
  <si>
    <r>
      <t>Приложение 2.27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</si>
  <si>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2.28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</si>
  <si>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МЕР кардио"   на 2025г. </t>
  </si>
  <si>
    <r>
      <t>Приложение 2.29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</si>
  <si>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МЕР дети"   на 2025г. </t>
  </si>
  <si>
    <r>
      <t>Приложение 2.30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</si>
  <si>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МЕР ОДА"   на 2025г. </t>
  </si>
  <si>
    <t xml:space="preserve">Корректировка объемов предоставления стационарозамещающей медицинской помощи по блоку  "ДС МЕР прочее"   на 2025г. </t>
  </si>
  <si>
    <r>
      <t>Приложение 2.31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</si>
  <si>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МЕР ЦНС"   на 2025г. </t>
  </si>
  <si>
    <r>
      <t>Приложение 2.32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</si>
  <si>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2.33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</si>
  <si>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ОНК"   на 2025г. </t>
  </si>
  <si>
    <t xml:space="preserve">Корректировка объемов предоставления стационарозамещающей медицинской помощи по блоку  "ДС офт"   на 2025г. </t>
  </si>
  <si>
    <r>
      <t>Приложение 2.34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</si>
  <si>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2.35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</si>
  <si>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СХ"   на 2025г. </t>
  </si>
  <si>
    <t xml:space="preserve">Корректировка объемов предоставления стационарозамещающей медицинской помощи по блоку  "ДС ХВГС"   на 2025г. </t>
  </si>
  <si>
    <r>
      <t>Приложение 2.36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</si>
  <si>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2.37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</si>
  <si>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стационарозамещающей медицинской помощи по блоку  "ДС ЭКО"   на 2025г. </t>
  </si>
  <si>
    <t>МО/период</t>
  </si>
  <si>
    <r>
      <t>Приложение 2.39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</si>
  <si>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БСК БА"   на 2025г. </t>
  </si>
  <si>
    <r>
      <t>Приложение 2.40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</si>
  <si>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БСК КА"   на 2025г. </t>
  </si>
  <si>
    <t xml:space="preserve">Корректировка объемов предоставления стационарной медицинской помощи по блоку  "КС МЕР дети"   на 2025г. </t>
  </si>
  <si>
    <r>
      <t>Приложение 2.41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</si>
  <si>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кардио"   на 2025г. </t>
  </si>
  <si>
    <r>
      <t>Приложение 2.42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</si>
  <si>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ОДА 1"   на 2025г. </t>
  </si>
  <si>
    <r>
      <t>Приложение 2.43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</si>
  <si>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ПМЭС"   на 2025г. </t>
  </si>
  <si>
    <r>
      <t>Приложение 2.44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</si>
  <si>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2.45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</si>
  <si>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прочее"   на 2025г. </t>
  </si>
  <si>
    <r>
      <t>Приложение 2.46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</si>
  <si>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ЦНС 1"   на 2025г. </t>
  </si>
  <si>
    <r>
      <t>Приложение 2.47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</si>
  <si>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МЕР ЦНС 2"   на 2025г. </t>
  </si>
  <si>
    <r>
      <t>Приложение 2.48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</si>
  <si>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ОНК"   на 2025г. </t>
  </si>
  <si>
    <t xml:space="preserve">Корректировка объемов предоставления стационарной медицинской помощи по блоку  "КС офт"   на 2025г. </t>
  </si>
  <si>
    <r>
      <t>Приложение 2.49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</si>
  <si>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стационарной медицинской помощи по блоку  "КС ЭП ТС"   на 2025г. </t>
  </si>
  <si>
    <t>сумма</t>
  </si>
  <si>
    <t xml:space="preserve">Корректировка объемов предоставления амбулаторной медицинской помощи по блоку "СМП конс. эвак." на 2025г.  </t>
  </si>
  <si>
    <r>
      <t>Приложение 2.51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</si>
  <si>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2.50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</si>
  <si>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3.1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</si>
  <si>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3.2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</si>
  <si>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r>
      <t>Приложение 3.3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</si>
  <si>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>Январь 2026 г.</t>
  </si>
  <si>
    <t>Февраль 2026 г.</t>
  </si>
  <si>
    <t>Март 2026 г.</t>
  </si>
  <si>
    <t>Апрель 2026 г.</t>
  </si>
  <si>
    <t>Май 2026 г.</t>
  </si>
  <si>
    <t>Июнь 2026 г.</t>
  </si>
  <si>
    <t>Июль 2026 г.</t>
  </si>
  <si>
    <t>Август 2026 г.</t>
  </si>
  <si>
    <t>Сентябрь 2026 г.</t>
  </si>
  <si>
    <t>Октябрь 2026 г.</t>
  </si>
  <si>
    <t>Ноябрь 2026 г.</t>
  </si>
  <si>
    <t>Декабрь 2026 г.</t>
  </si>
  <si>
    <t xml:space="preserve">Приложение 4.1 к протоколу заседания  Комиссии по разработке ТП ОМС № 1 от 30.01.2026г.   </t>
  </si>
  <si>
    <t>Корректировка объемов амбулаторных диагностических исследований по блоку "ДИ гист" на 2026 год.</t>
  </si>
  <si>
    <t xml:space="preserve">Утверждено на 2026г. </t>
  </si>
  <si>
    <t xml:space="preserve">Приложение 4.2 к протоколу заседания  Комиссии по разработке ТП ОМС № 1 от 30.01.2026г.   </t>
  </si>
  <si>
    <t xml:space="preserve">Приложение 4.3 к протоколу заседания  Комиссии по разработке ТП ОМС № 1 от 30.01.2026г.   </t>
  </si>
  <si>
    <t xml:space="preserve">Корректировка объемов предоставления амбулаторной медицинской помощи по блоку "АПП ЗПТ" на 2026г.  </t>
  </si>
  <si>
    <t xml:space="preserve">Корректировка объемов предоставления амбулаторной медицинской помощи по блоку "ДС ЗПТ" на 2026г.  </t>
  </si>
  <si>
    <t xml:space="preserve">Корректировка объемов предоставления стационарной медицинской помощи по блоку  "КС"   на 2025г. </t>
  </si>
  <si>
    <r>
      <t>Приложение 2.38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</si>
  <si>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>КС</t>
  </si>
  <si>
    <t xml:space="preserve">ГАУЗ «ОКПЦ» </t>
  </si>
  <si>
    <t>Виды медицинской помощи, условия ее оказания</t>
  </si>
  <si>
    <t>ГАУЗ «ООКБ им. В.И. Войнова» (560001)</t>
  </si>
  <si>
    <t>ГАУЗ «OOКБ № 2» (560264)</t>
  </si>
  <si>
    <t>ГАУЗ «ООБ № 3» (560259)</t>
  </si>
  <si>
    <t>ГАУЗ «ОДКБ» (560220)</t>
  </si>
  <si>
    <t>ГАУЗ «ОЦМР» (560263)</t>
  </si>
  <si>
    <t>ГБУЗ «ООКСПК» (560144)</t>
  </si>
  <si>
    <t>ГАУЗ «ООКСП» (560266)</t>
  </si>
  <si>
    <t>ГАУЗ «ООКОД»  (560007)</t>
  </si>
  <si>
    <t>ГАУЗ «ООД» (560008)</t>
  </si>
  <si>
    <t>ГАУЗ «ООККВД» (560009)</t>
  </si>
  <si>
    <t>ГАУЗ «ООКИБ» (560023)</t>
  </si>
  <si>
    <t>ГБУЗ «ООЦОЗМП» (560196)</t>
  </si>
  <si>
    <t>ГБУЗ «ООКПГВВ» (560255)</t>
  </si>
  <si>
    <t>ФГБОУ ВО ОрГМУ Минздрава России (560014)</t>
  </si>
  <si>
    <t>ГАУЗ «ГКБ № 1» г.Оренбурга (560267)</t>
  </si>
  <si>
    <t>ГАУЗ «ООКЦХТ» (560020)</t>
  </si>
  <si>
    <t>ГАУЗ «ГКБ им. Н.И. Пирогова» г.Оренбурга (560268)</t>
  </si>
  <si>
    <t>ГАУЗ «ДГКБ» г. Оренбурга (560024)</t>
  </si>
  <si>
    <t>ГАУЗ «ОКПЦ»  (560265)</t>
  </si>
  <si>
    <t>ГБУЗ «ООКССМП»  (560109)</t>
  </si>
  <si>
    <t>ГАУЗ «ГБ» г. Орска (560325)</t>
  </si>
  <si>
    <t>ГАУЗ «ОМПЦ» (560033)</t>
  </si>
  <si>
    <t>ГАУЗ «ДГБ» г. Орска (560035)</t>
  </si>
  <si>
    <t>ГАУЗ «СП» г. Орска (560037)</t>
  </si>
  <si>
    <t>ГАУЗ «БСМП» г.Новотроицка (560206)</t>
  </si>
  <si>
    <t>ГАУЗ «ДГБ» г.Новотроицка (560041)</t>
  </si>
  <si>
    <t>ГАУЗ «СП» г.Новотроицка (560042)</t>
  </si>
  <si>
    <t>ГБУЗ «ГБ» г.Медногорска (560043)</t>
  </si>
  <si>
    <t>ГАУЗ «ББСМП им. академика Н.А. Семашко» (560214)</t>
  </si>
  <si>
    <t>ГБУЗ «ГБ» г.Бугуруслана (560275)</t>
  </si>
  <si>
    <t>ГАУЗ «СП» г.Бугуруслана (560048)</t>
  </si>
  <si>
    <t>ГБУЗ «Абдулинская МБ» (560269)</t>
  </si>
  <si>
    <t>ГБУЗ «Александровская РБ» (560055)</t>
  </si>
  <si>
    <t>ГБУЗ «Асекеевская РБ» (560056)</t>
  </si>
  <si>
    <t>ГБУЗ «Беляевская РБ» (560057)</t>
  </si>
  <si>
    <t>ГБУЗ «Восточная территориальная МБ» (560270)</t>
  </si>
  <si>
    <t>ГБУЗ «ГБ» г. Гая (560058)</t>
  </si>
  <si>
    <t>ГБУЗ «Грачевская РБ» (560059)</t>
  </si>
  <si>
    <t>ГБУЗ «Илекская РБ» (560061)</t>
  </si>
  <si>
    <t>ГАУЗ «Ириклинская РБ» (560338)</t>
  </si>
  <si>
    <t>ГБУЗ «ГБ» г. Кувандыка (560064)</t>
  </si>
  <si>
    <t>ГБУЗ «Курманаевская РБ» (560065)</t>
  </si>
  <si>
    <t>ГБУЗ «Новосергиевская РБ» (560068)</t>
  </si>
  <si>
    <t>ГАУЗ «Октябрьская РБ» (560069)</t>
  </si>
  <si>
    <t>ГАУЗ «Оренбургская РБ» (560070)</t>
  </si>
  <si>
    <t>ГБУЗ «Первомайская РБ» (560071)</t>
  </si>
  <si>
    <t>ГБУЗ «Переволоцкая РБ» (560072)</t>
  </si>
  <si>
    <t>ГБУЗ «Сакмарская РБ» (560074)</t>
  </si>
  <si>
    <t>ГБУЗ «Саракташская РБ» (560075)</t>
  </si>
  <si>
    <t>ГБУЗ «Северная РБ» (560077)</t>
  </si>
  <si>
    <t>ГАУЗ «Соль-Илецкая МБ» (560271)</t>
  </si>
  <si>
    <t>ГБУЗ «Сорочинская МБ» (560272)</t>
  </si>
  <si>
    <t>ГБУЗ «Ташлинская РБ» (560080)</t>
  </si>
  <si>
    <t>ГБУЗ «Тоцкая РБ» (560081)</t>
  </si>
  <si>
    <t>ГБУЗ «Тюльганская РБ» (560082)</t>
  </si>
  <si>
    <t>ГБУЗ «Шарлыкская РБ» (560083)</t>
  </si>
  <si>
    <t>Оренбургский государственный университет, ОГУ (560280)</t>
  </si>
  <si>
    <t>ЧУЗ «КБ «РЖД-Медицина» г.Оренбург»  (560086)</t>
  </si>
  <si>
    <t>ФКУЗ МСЧ-56 ФСИН России  (560098)</t>
  </si>
  <si>
    <t>ФКУЗ «МСЧ МВД России по Оренбургской области» (560099)</t>
  </si>
  <si>
    <t>АО «Санаторий «Строитель» (560091)</t>
  </si>
  <si>
    <t>АО «Санаторий «Дубовая роща» (560177)</t>
  </si>
  <si>
    <t>АО «Санаторий - профилакторий «Солнечный» (560090)</t>
  </si>
  <si>
    <t>ООО «Санаторий «Южный Урал» (560239)</t>
  </si>
  <si>
    <t>ООО «Медикал сервис компани Восток» (560125)</t>
  </si>
  <si>
    <t>ООО «Б. Браун Авитум Руссланд Клиникс» (560207)</t>
  </si>
  <si>
    <t>ООО «МедИнвестКор» (560333)</t>
  </si>
  <si>
    <t>ООО «КАМАЮН» (560107)</t>
  </si>
  <si>
    <t>ООО «РадаДент плюс» (560126)</t>
  </si>
  <si>
    <t>ООО «Кристалл - Дент» (560127)</t>
  </si>
  <si>
    <t>ООО Стоматологическая клиника «Улыбка» (560128)</t>
  </si>
  <si>
    <t>ООО «Мисс Дента» (560129)</t>
  </si>
  <si>
    <t>ООО «МИЛАВИТА» (560134)</t>
  </si>
  <si>
    <t>ООО «СтомКит» (560139)</t>
  </si>
  <si>
    <t>ООО «Денталика» (на ул. Гаранькина) (560143)</t>
  </si>
  <si>
    <t>ООО «Диа-Дента» (560156)</t>
  </si>
  <si>
    <t>ООО «Елена» (560157)</t>
  </si>
  <si>
    <t>ООО «Евро-Дент» (560163)</t>
  </si>
  <si>
    <t>ООО «Мила Дента» (560172)</t>
  </si>
  <si>
    <t>ООО «Новодент» (560175)</t>
  </si>
  <si>
    <t>ООО «ДЕНТА - ЛЮКС» (560186)</t>
  </si>
  <si>
    <t>АНО МЦ «Белая роза» (560197)</t>
  </si>
  <si>
    <t>ООО «СОВРЕМЕННАЯ МРТ-ТОМОГРАФИЯ» (560198)</t>
  </si>
  <si>
    <t>ООО «СОВРЕМЕННАЯ МРТ-ДИАГНОСТИКА» (560199)</t>
  </si>
  <si>
    <t>ООО «МедиСтом» (560210)</t>
  </si>
  <si>
    <t>ООО «Стома+» (560228)</t>
  </si>
  <si>
    <t>ООО «Медгард-Оренбург» (560235)</t>
  </si>
  <si>
    <t>ООО «Клиника Парацельс» (560243)</t>
  </si>
  <si>
    <t>ООО «ЛДЦ МИБС» (560257)</t>
  </si>
  <si>
    <t>ООО «МИБС-Оренбург» (560258)</t>
  </si>
  <si>
    <t>ООО «Клиника промышленной медицины» (560101)</t>
  </si>
  <si>
    <t>ООО «Дент Арт» (560152)</t>
  </si>
  <si>
    <t>ООО «Поликлиника «Полимедика Оренбург»  (560283)</t>
  </si>
  <si>
    <t>ООО «ИНВИТРО-Самара» (560319)</t>
  </si>
  <si>
    <t>ООО «МК Томография» (560203)</t>
  </si>
  <si>
    <t>ООО «МаксиМед-Гранд» (560321)</t>
  </si>
  <si>
    <t>ООО «МРТ-Диагностика» (560323)</t>
  </si>
  <si>
    <t>ООО «Поликлиники Оренбуржья» (560332)</t>
  </si>
  <si>
    <t>ООО «Медстар» (560276)</t>
  </si>
  <si>
    <t>1. Специализированная помощь в условиях стационара, количество госпитализаций всего, в т.ч. по профилю</t>
  </si>
  <si>
    <t>акушерскому делу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</si>
  <si>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</si>
  <si>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акушерству и гинекологии (искусственному прерыванию беременности)</t>
  </si>
  <si>
    <t>акушерству и гинекологии (использованию вспомогательных репродуктивных технологий)</t>
  </si>
  <si>
    <t>аллергологии и иммунологии</t>
  </si>
  <si>
    <t>гастроэнтерологии</t>
  </si>
  <si>
    <t>гематологии</t>
  </si>
  <si>
    <t>гериатрии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</si>
  <si>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</si>
  <si>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</si>
  <si>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</si>
  <si>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</si>
  <si>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</si>
  <si>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</si>
  <si>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</si>
  <si>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</si>
  <si>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</si>
  <si>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медицинской реабилитации</t>
  </si>
  <si>
    <t>неврологии</t>
  </si>
  <si>
    <t>нейрохирургии</t>
  </si>
  <si>
    <t>неонатологии</t>
  </si>
  <si>
    <t>нефрологии</t>
  </si>
  <si>
    <t>общей врачебной практике (семейной медицине)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</si>
  <si>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</si>
  <si>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</si>
  <si>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</si>
  <si>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</si>
  <si>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</si>
  <si>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радиотерапии</t>
  </si>
  <si>
    <t>ревматологии</t>
  </si>
  <si>
    <t>сердечно-сосудистой хирургии</t>
  </si>
  <si>
    <t>терапии</t>
  </si>
  <si>
    <t>токсикологии</t>
  </si>
  <si>
    <t>торакальной хирургии</t>
  </si>
  <si>
    <t>травматологии и ортопедии</t>
  </si>
  <si>
    <t>урологии</t>
  </si>
  <si>
    <t>хирургии</t>
  </si>
  <si>
    <t>хирургии (комбустиологии)</t>
  </si>
  <si>
    <t>хирургии (трансплантации органов и (или) тканей)</t>
  </si>
  <si>
    <t>челюстно-лицевой хирургии</t>
  </si>
  <si>
    <t>эндокринологии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</si>
  <si>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</si>
  <si>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</si>
  <si>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</si>
  <si>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Акушерское дело (средний медперсонал)</t>
  </si>
  <si>
    <t>Акушерство и гинекология</t>
  </si>
  <si>
    <t>Аллергология и иммунология</t>
  </si>
  <si>
    <t>Анестезиология-реаниматология</t>
  </si>
  <si>
    <t>Бактериология</t>
  </si>
  <si>
    <t>Гастроэнтерология</t>
  </si>
  <si>
    <t>Гематология</t>
  </si>
  <si>
    <t>Генетика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</si>
  <si>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</si>
  <si>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</si>
  <si>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</si>
  <si>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</si>
  <si>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</si>
  <si>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</si>
  <si>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</si>
  <si>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</si>
  <si>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</si>
  <si>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Клиническая лабораторная диагностика</t>
  </si>
  <si>
    <t>Колопроктология</t>
  </si>
  <si>
    <t>Лабораторная диагностика</t>
  </si>
  <si>
    <t>Лечебное дело (средний медперсонал)</t>
  </si>
  <si>
    <t>Медико-профилактическое дело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</si>
  <si>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</si>
  <si>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</si>
  <si>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</si>
  <si>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</si>
  <si>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</si>
  <si>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</si>
  <si>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</si>
  <si>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</si>
  <si>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</si>
  <si>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Радиология</t>
  </si>
  <si>
    <t>Ревматология</t>
  </si>
  <si>
    <t>Сердечно-сосудистая хирургия</t>
  </si>
  <si>
    <t>Сестринское дело</t>
  </si>
  <si>
    <t>Сестринское дело в педиатрии</t>
  </si>
  <si>
    <t>Стоматология</t>
  </si>
  <si>
    <t>Стоматология (средний медперсонал)</t>
  </si>
  <si>
    <t>Стоматология детская</t>
  </si>
  <si>
    <t>Стоматология общей практики</t>
  </si>
  <si>
    <t>Сурдология-оториноларингология</t>
  </si>
  <si>
    <t>Терапия</t>
  </si>
  <si>
    <t>Торакальная хирургия</t>
  </si>
  <si>
    <t>Травматология и ортопедия</t>
  </si>
  <si>
    <t>Ультразвуковая диагностика</t>
  </si>
  <si>
    <t>Урология</t>
  </si>
  <si>
    <t>Физическая и реабилитационная медицина</t>
  </si>
  <si>
    <t>Хирургия</t>
  </si>
  <si>
    <t>Челюстно-лицевая хирургия</t>
  </si>
  <si>
    <t>Эндокринология</t>
  </si>
  <si>
    <t>3.2 в неотложной форме, всего посещений</t>
  </si>
  <si>
    <t>3.3 в связи с заболеваниями, обращений всего, в т.ч. по специальностям:</t>
  </si>
  <si>
    <t>Диагностические исследования</t>
  </si>
  <si>
    <t>Мед.реабилитация</t>
  </si>
  <si>
    <t>4. Скорая медицинская помощь, вызовы</t>
  </si>
  <si>
    <t xml:space="preserve">Приложение 1.2 к протоколу заседания  Комиссии по разработке ТП ОМС № 1 от 30.01.2026г.   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</si>
  <si>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2026 год в разрезе профилей, врачебных специальностей</t>
  </si>
  <si>
    <t xml:space="preserve">Корректировка объемов предоставления амбулаторной медицинской помощи по блоку "АПП ДН СД" на 2025г.  </t>
  </si>
  <si>
    <t xml:space="preserve">Корректировка объемов предоставления стационарной медицинской помощи по блоку  "КС МЕР ОДА 2"   на 2025г. </t>
  </si>
  <si>
    <r>
      <t>Приложение 2.52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 от  30.01.2026 г.</t>
    </r>
  </si>
  <si>
    <t xml:space="preserve">Корректировка объемов предоставления амбулаторной медицинской помощи по блоку "АПП МЕР" на 2025г.  </t>
  </si>
  <si>
    <t>ООО «Лекарь» (560103)</t>
  </si>
  <si>
    <t>ООО «Нео-Дент» (560104)</t>
  </si>
  <si>
    <t>ООО «Евромедцентр» (560145)</t>
  </si>
  <si>
    <t>ООО «ЛАЗУРЬ» (560149)</t>
  </si>
  <si>
    <t>ООО «КЛАССИКА» (560231)</t>
  </si>
  <si>
    <t>ООО «КЛИНИКА ЭКСПЕРТ ОРЕНБУРГ» (560200)</t>
  </si>
  <si>
    <t>Диетология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</si>
  <si>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2025 год в разрезе профилей, врачебных специальностей</t>
  </si>
  <si>
    <t xml:space="preserve">Приложение 1.1 к протоколу заседания  Комиссии по разработке ТП ОМС № 1 от 30.01.2026г.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</si>
</sst>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\-#,##0\ "/>
    <numFmt numFmtId="166" formatCode="#,##0.00_ ;\-#,##0.00\ "/>
    <numFmt numFmtId="167" formatCode="0.0"/>
  </numFmts>
  <fonts count="31" x14ac:knownFonts="1">
    <font>
      <sz val="8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5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</font>
    <font>
      <b/>
      <sz val="8"/>
      <color rgb="FF594304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indexed="5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59430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436">
    <xf numFmtId="0" fontId="0" fillId="0" borderId="0" xfId="0"/>
    <xf numFmtId="4" fontId="0" fillId="0" borderId="0" xfId="0" applyNumberFormat="1"/>
    <xf numFmtId="0" fontId="3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4" fontId="6" fillId="0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17" fillId="5" borderId="1" xfId="0" applyFont="1" applyFill="1" applyBorder="1" applyAlignment="1">
      <alignment horizontal="left" vertical="top" wrapText="1"/>
    </xf>
    <xf numFmtId="4" fontId="17" fillId="5" borderId="1" xfId="0" applyNumberFormat="1" applyFont="1" applyFill="1" applyBorder="1" applyAlignment="1">
      <alignment horizontal="right" vertical="top" wrapText="1"/>
    </xf>
    <xf numFmtId="3" fontId="17" fillId="5" borderId="1" xfId="0" applyNumberFormat="1" applyFont="1" applyFill="1" applyBorder="1" applyAlignment="1">
      <alignment horizontal="right" vertical="top" wrapText="1"/>
    </xf>
    <xf numFmtId="0" fontId="17" fillId="4" borderId="1" xfId="0" applyFont="1" applyFill="1" applyBorder="1" applyAlignment="1">
      <alignment horizontal="left" vertical="top" wrapText="1" indent="1"/>
    </xf>
    <xf numFmtId="0" fontId="17" fillId="4" borderId="1" xfId="0" applyFont="1" applyFill="1" applyBorder="1" applyAlignment="1">
      <alignment horizontal="left" vertical="top" wrapText="1"/>
    </xf>
    <xf numFmtId="4" fontId="17" fillId="4" borderId="1" xfId="0" applyNumberFormat="1" applyFont="1" applyFill="1" applyBorder="1" applyAlignment="1">
      <alignment horizontal="right" vertical="top" wrapText="1"/>
    </xf>
    <xf numFmtId="3" fontId="17" fillId="4" borderId="1" xfId="0" applyNumberFormat="1" applyFont="1" applyFill="1" applyBorder="1" applyAlignment="1">
      <alignment horizontal="right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1" fontId="17" fillId="5" borderId="1" xfId="0" applyNumberFormat="1" applyFont="1" applyFill="1" applyBorder="1" applyAlignment="1">
      <alignment horizontal="right" vertical="top" wrapText="1"/>
    </xf>
    <xf numFmtId="1" fontId="17" fillId="4" borderId="1" xfId="0" applyNumberFormat="1" applyFont="1" applyFill="1" applyBorder="1" applyAlignment="1">
      <alignment horizontal="right" vertical="top" wrapText="1"/>
    </xf>
    <xf numFmtId="1" fontId="17" fillId="0" borderId="1" xfId="0" applyNumberFormat="1" applyFont="1" applyFill="1" applyBorder="1" applyAlignment="1">
      <alignment horizontal="right" vertical="top" wrapText="1"/>
    </xf>
    <xf numFmtId="0" fontId="15" fillId="4" borderId="1" xfId="0" applyFont="1" applyFill="1" applyBorder="1" applyAlignment="1">
      <alignment horizontal="left" vertical="top" wrapText="1" indent="2"/>
    </xf>
    <xf numFmtId="0" fontId="15" fillId="4" borderId="1" xfId="0" applyFont="1" applyFill="1" applyBorder="1" applyAlignment="1">
      <alignment horizontal="left" vertical="top" wrapText="1"/>
    </xf>
    <xf numFmtId="4" fontId="15" fillId="4" borderId="1" xfId="0" applyNumberFormat="1" applyFont="1" applyFill="1" applyBorder="1" applyAlignment="1">
      <alignment horizontal="right" vertical="top" wrapText="1"/>
    </xf>
    <xf numFmtId="1" fontId="15" fillId="4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Border="1"/>
    <xf numFmtId="4" fontId="15" fillId="0" borderId="1" xfId="0" applyNumberFormat="1" applyFont="1" applyFill="1" applyBorder="1"/>
    <xf numFmtId="3" fontId="15" fillId="0" borderId="1" xfId="0" applyNumberFormat="1" applyFont="1" applyFill="1" applyBorder="1"/>
    <xf numFmtId="3" fontId="15" fillId="4" borderId="1" xfId="0" applyNumberFormat="1" applyFont="1" applyFill="1" applyBorder="1" applyAlignment="1">
      <alignment horizontal="right" vertical="top" wrapText="1"/>
    </xf>
    <xf numFmtId="3" fontId="15" fillId="0" borderId="1" xfId="0" applyNumberFormat="1" applyFont="1" applyBorder="1"/>
    <xf numFmtId="4" fontId="20" fillId="5" borderId="1" xfId="0" applyNumberFormat="1" applyFont="1" applyFill="1" applyBorder="1" applyAlignment="1">
      <alignment horizontal="right" vertical="top" wrapText="1"/>
    </xf>
    <xf numFmtId="3" fontId="20" fillId="5" borderId="1" xfId="0" applyNumberFormat="1" applyFont="1" applyFill="1" applyBorder="1" applyAlignment="1">
      <alignment horizontal="right" vertical="top" wrapText="1"/>
    </xf>
    <xf numFmtId="4" fontId="20" fillId="5" borderId="1" xfId="0" applyNumberFormat="1" applyFont="1" applyFill="1" applyBorder="1"/>
    <xf numFmtId="3" fontId="20" fillId="5" borderId="1" xfId="0" applyNumberFormat="1" applyFont="1" applyFill="1" applyBorder="1"/>
    <xf numFmtId="3" fontId="1" fillId="5" borderId="1" xfId="0" applyNumberFormat="1" applyFont="1" applyFill="1" applyBorder="1" applyAlignment="1">
      <alignment horizontal="right"/>
    </xf>
    <xf numFmtId="0" fontId="2" fillId="0" borderId="0" xfId="0" applyFont="1"/>
    <xf numFmtId="0" fontId="1" fillId="6" borderId="1" xfId="0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3" fontId="1" fillId="6" borderId="1" xfId="0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left" vertical="top" wrapText="1"/>
    </xf>
    <xf numFmtId="4" fontId="15" fillId="5" borderId="1" xfId="0" applyNumberFormat="1" applyFont="1" applyFill="1" applyBorder="1" applyAlignment="1">
      <alignment horizontal="right" vertical="top" wrapText="1"/>
    </xf>
    <xf numFmtId="1" fontId="15" fillId="5" borderId="1" xfId="0" applyNumberFormat="1" applyFont="1" applyFill="1" applyBorder="1" applyAlignment="1">
      <alignment horizontal="right" vertical="top" wrapText="1"/>
    </xf>
    <xf numFmtId="4" fontId="15" fillId="5" borderId="1" xfId="0" applyNumberFormat="1" applyFont="1" applyFill="1" applyBorder="1"/>
    <xf numFmtId="3" fontId="15" fillId="5" borderId="1" xfId="0" applyNumberFormat="1" applyFont="1" applyFill="1" applyBorder="1"/>
    <xf numFmtId="0" fontId="15" fillId="4" borderId="1" xfId="0" applyFont="1" applyFill="1" applyBorder="1" applyAlignment="1">
      <alignment horizontal="left" vertical="top" wrapText="1" indent="1"/>
    </xf>
    <xf numFmtId="3" fontId="15" fillId="5" borderId="1" xfId="0" applyNumberFormat="1" applyFont="1" applyFill="1" applyBorder="1" applyAlignment="1">
      <alignment horizontal="right" vertical="top" wrapText="1"/>
    </xf>
    <xf numFmtId="0" fontId="20" fillId="5" borderId="1" xfId="0" applyFont="1" applyFill="1" applyBorder="1" applyAlignment="1">
      <alignment horizontal="left" vertical="top" wrapText="1"/>
    </xf>
    <xf numFmtId="1" fontId="20" fillId="5" borderId="1" xfId="0" applyNumberFormat="1" applyFont="1" applyFill="1" applyBorder="1" applyAlignment="1">
      <alignment horizontal="right" vertical="top" wrapText="1"/>
    </xf>
    <xf numFmtId="0" fontId="15" fillId="0" borderId="1" xfId="0" applyFont="1" applyFill="1" applyBorder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right" vertical="top" wrapText="1"/>
    </xf>
    <xf numFmtId="0" fontId="20" fillId="6" borderId="1" xfId="0" applyFont="1" applyFill="1" applyBorder="1" applyAlignment="1">
      <alignment horizontal="right"/>
    </xf>
    <xf numFmtId="0" fontId="20" fillId="6" borderId="1" xfId="0" applyFont="1" applyFill="1" applyBorder="1" applyAlignment="1">
      <alignment horizontal="left"/>
    </xf>
    <xf numFmtId="0" fontId="20" fillId="5" borderId="1" xfId="0" applyFont="1" applyFill="1" applyBorder="1" applyAlignment="1">
      <alignment horizontal="left"/>
    </xf>
    <xf numFmtId="0" fontId="16" fillId="0" borderId="0" xfId="3"/>
    <xf numFmtId="0" fontId="16" fillId="0" borderId="0" xfId="3" applyAlignment="1">
      <alignment horizontal="left"/>
    </xf>
    <xf numFmtId="4" fontId="16" fillId="0" borderId="0" xfId="3" applyNumberFormat="1" applyAlignment="1">
      <alignment horizontal="left"/>
    </xf>
    <xf numFmtId="0" fontId="17" fillId="5" borderId="1" xfId="3" applyFont="1" applyFill="1" applyBorder="1" applyAlignment="1">
      <alignment horizontal="left" vertical="top" wrapText="1"/>
    </xf>
    <xf numFmtId="4" fontId="17" fillId="5" borderId="1" xfId="3" applyNumberFormat="1" applyFont="1" applyFill="1" applyBorder="1" applyAlignment="1">
      <alignment horizontal="right" vertical="top" wrapText="1"/>
    </xf>
    <xf numFmtId="3" fontId="17" fillId="5" borderId="1" xfId="3" applyNumberFormat="1" applyFont="1" applyFill="1" applyBorder="1" applyAlignment="1">
      <alignment horizontal="right" vertical="top" wrapText="1"/>
    </xf>
    <xf numFmtId="0" fontId="17" fillId="4" borderId="1" xfId="3" applyFont="1" applyFill="1" applyBorder="1" applyAlignment="1">
      <alignment horizontal="left" vertical="top" wrapText="1" indent="1"/>
    </xf>
    <xf numFmtId="0" fontId="17" fillId="4" borderId="1" xfId="3" applyFont="1" applyFill="1" applyBorder="1" applyAlignment="1">
      <alignment horizontal="left" vertical="top" wrapText="1"/>
    </xf>
    <xf numFmtId="4" fontId="17" fillId="4" borderId="1" xfId="3" applyNumberFormat="1" applyFont="1" applyFill="1" applyBorder="1" applyAlignment="1">
      <alignment horizontal="right" vertical="top" wrapText="1"/>
    </xf>
    <xf numFmtId="3" fontId="17" fillId="4" borderId="1" xfId="3" applyNumberFormat="1" applyFont="1" applyFill="1" applyBorder="1" applyAlignment="1">
      <alignment horizontal="right" vertical="top" wrapText="1"/>
    </xf>
    <xf numFmtId="4" fontId="17" fillId="0" borderId="1" xfId="3" applyNumberFormat="1" applyFont="1" applyFill="1" applyBorder="1" applyAlignment="1">
      <alignment horizontal="right" vertical="top" wrapText="1"/>
    </xf>
    <xf numFmtId="3" fontId="17" fillId="0" borderId="1" xfId="3" applyNumberFormat="1" applyFont="1" applyFill="1" applyBorder="1" applyAlignment="1">
      <alignment horizontal="right" vertical="top" wrapText="1"/>
    </xf>
    <xf numFmtId="0" fontId="17" fillId="4" borderId="1" xfId="3" applyFont="1" applyFill="1" applyBorder="1" applyAlignment="1">
      <alignment horizontal="left" vertical="top" wrapText="1" indent="2"/>
    </xf>
    <xf numFmtId="1" fontId="17" fillId="4" borderId="1" xfId="3" applyNumberFormat="1" applyFont="1" applyFill="1" applyBorder="1" applyAlignment="1">
      <alignment horizontal="right" vertical="top" wrapText="1"/>
    </xf>
    <xf numFmtId="1" fontId="17" fillId="5" borderId="1" xfId="3" applyNumberFormat="1" applyFont="1" applyFill="1" applyBorder="1" applyAlignment="1">
      <alignment horizontal="right" vertical="top" wrapText="1"/>
    </xf>
    <xf numFmtId="0" fontId="15" fillId="4" borderId="1" xfId="3" applyFont="1" applyFill="1" applyBorder="1" applyAlignment="1">
      <alignment horizontal="left" vertical="top" wrapText="1" indent="2"/>
    </xf>
    <xf numFmtId="0" fontId="15" fillId="4" borderId="1" xfId="3" applyFont="1" applyFill="1" applyBorder="1" applyAlignment="1">
      <alignment horizontal="left" vertical="top" wrapText="1"/>
    </xf>
    <xf numFmtId="4" fontId="15" fillId="4" borderId="1" xfId="3" applyNumberFormat="1" applyFont="1" applyFill="1" applyBorder="1" applyAlignment="1">
      <alignment horizontal="right" vertical="top" wrapText="1"/>
    </xf>
    <xf numFmtId="1" fontId="15" fillId="4" borderId="1" xfId="3" applyNumberFormat="1" applyFont="1" applyFill="1" applyBorder="1" applyAlignment="1">
      <alignment horizontal="right" vertical="top" wrapText="1"/>
    </xf>
    <xf numFmtId="3" fontId="15" fillId="4" borderId="1" xfId="3" applyNumberFormat="1" applyFont="1" applyFill="1" applyBorder="1" applyAlignment="1">
      <alignment horizontal="right" vertical="top" wrapText="1"/>
    </xf>
    <xf numFmtId="4" fontId="15" fillId="0" borderId="1" xfId="3" applyNumberFormat="1" applyFont="1" applyFill="1" applyBorder="1" applyAlignment="1">
      <alignment horizontal="right" vertical="top" wrapText="1"/>
    </xf>
    <xf numFmtId="3" fontId="15" fillId="0" borderId="1" xfId="3" applyNumberFormat="1" applyFont="1" applyFill="1" applyBorder="1" applyAlignment="1">
      <alignment horizontal="right" vertical="top" wrapText="1"/>
    </xf>
    <xf numFmtId="0" fontId="15" fillId="4" borderId="1" xfId="0" applyFont="1" applyFill="1" applyBorder="1" applyAlignment="1">
      <alignment horizontal="right" vertical="top" wrapText="1"/>
    </xf>
    <xf numFmtId="0" fontId="0" fillId="0" borderId="0" xfId="0" applyFill="1"/>
    <xf numFmtId="0" fontId="18" fillId="5" borderId="1" xfId="0" applyFont="1" applyFill="1" applyBorder="1" applyAlignment="1">
      <alignment horizontal="left" vertical="top" wrapText="1"/>
    </xf>
    <xf numFmtId="0" fontId="17" fillId="5" borderId="1" xfId="3" applyFont="1" applyFill="1" applyBorder="1" applyAlignment="1">
      <alignment horizontal="left" vertical="top" wrapText="1"/>
    </xf>
    <xf numFmtId="4" fontId="17" fillId="5" borderId="1" xfId="3" applyNumberFormat="1" applyFont="1" applyFill="1" applyBorder="1" applyAlignment="1">
      <alignment horizontal="right" vertical="top" wrapText="1"/>
    </xf>
    <xf numFmtId="3" fontId="17" fillId="5" borderId="1" xfId="3" applyNumberFormat="1" applyFont="1" applyFill="1" applyBorder="1" applyAlignment="1">
      <alignment horizontal="right" vertical="top" wrapText="1"/>
    </xf>
    <xf numFmtId="0" fontId="17" fillId="4" borderId="1" xfId="3" applyFont="1" applyFill="1" applyBorder="1" applyAlignment="1">
      <alignment horizontal="left" vertical="top" wrapText="1" indent="1"/>
    </xf>
    <xf numFmtId="0" fontId="17" fillId="4" borderId="1" xfId="3" applyFont="1" applyFill="1" applyBorder="1" applyAlignment="1">
      <alignment horizontal="left" vertical="top" wrapText="1"/>
    </xf>
    <xf numFmtId="4" fontId="17" fillId="4" borderId="1" xfId="3" applyNumberFormat="1" applyFont="1" applyFill="1" applyBorder="1" applyAlignment="1">
      <alignment horizontal="right" vertical="top" wrapText="1"/>
    </xf>
    <xf numFmtId="3" fontId="17" fillId="4" borderId="1" xfId="3" applyNumberFormat="1" applyFont="1" applyFill="1" applyBorder="1" applyAlignment="1">
      <alignment horizontal="right" vertical="top" wrapText="1"/>
    </xf>
    <xf numFmtId="4" fontId="17" fillId="0" borderId="1" xfId="3" applyNumberFormat="1" applyFont="1" applyFill="1" applyBorder="1" applyAlignment="1">
      <alignment horizontal="right" vertical="top" wrapText="1"/>
    </xf>
    <xf numFmtId="3" fontId="17" fillId="0" borderId="1" xfId="3" applyNumberFormat="1" applyFont="1" applyFill="1" applyBorder="1" applyAlignment="1">
      <alignment horizontal="right" vertical="top" wrapText="1"/>
    </xf>
    <xf numFmtId="0" fontId="21" fillId="4" borderId="1" xfId="3" applyFont="1" applyFill="1" applyBorder="1" applyAlignment="1">
      <alignment horizontal="left" vertical="top" wrapText="1" indent="2"/>
    </xf>
    <xf numFmtId="0" fontId="21" fillId="4" borderId="1" xfId="3" applyFont="1" applyFill="1" applyBorder="1" applyAlignment="1">
      <alignment horizontal="left" vertical="top" wrapText="1"/>
    </xf>
    <xf numFmtId="4" fontId="21" fillId="4" borderId="1" xfId="3" applyNumberFormat="1" applyFont="1" applyFill="1" applyBorder="1" applyAlignment="1">
      <alignment horizontal="right" vertical="top" wrapText="1"/>
    </xf>
    <xf numFmtId="1" fontId="21" fillId="4" borderId="1" xfId="3" applyNumberFormat="1" applyFont="1" applyFill="1" applyBorder="1" applyAlignment="1">
      <alignment horizontal="right" vertical="top" wrapText="1"/>
    </xf>
    <xf numFmtId="3" fontId="21" fillId="4" borderId="1" xfId="3" applyNumberFormat="1" applyFont="1" applyFill="1" applyBorder="1" applyAlignment="1">
      <alignment horizontal="right" vertical="top" wrapText="1"/>
    </xf>
    <xf numFmtId="4" fontId="21" fillId="0" borderId="1" xfId="3" applyNumberFormat="1" applyFont="1" applyFill="1" applyBorder="1" applyAlignment="1">
      <alignment horizontal="right" vertical="top" wrapText="1"/>
    </xf>
    <xf numFmtId="3" fontId="21" fillId="0" borderId="1" xfId="3" applyNumberFormat="1" applyFont="1" applyFill="1" applyBorder="1" applyAlignment="1">
      <alignment horizontal="right" vertical="top" wrapText="1"/>
    </xf>
    <xf numFmtId="4" fontId="18" fillId="5" borderId="1" xfId="0" applyNumberFormat="1" applyFont="1" applyFill="1" applyBorder="1" applyAlignment="1">
      <alignment horizontal="right" vertical="top" wrapText="1"/>
    </xf>
    <xf numFmtId="1" fontId="18" fillId="5" borderId="1" xfId="0" applyNumberFormat="1" applyFont="1" applyFill="1" applyBorder="1" applyAlignment="1">
      <alignment horizontal="right" vertical="top" wrapText="1"/>
    </xf>
    <xf numFmtId="3" fontId="18" fillId="5" borderId="1" xfId="0" applyNumberFormat="1" applyFont="1" applyFill="1" applyBorder="1" applyAlignment="1">
      <alignment horizontal="right" vertical="top" wrapText="1"/>
    </xf>
    <xf numFmtId="0" fontId="19" fillId="4" borderId="1" xfId="0" applyFont="1" applyFill="1" applyBorder="1" applyAlignment="1">
      <alignment horizontal="left" vertical="top" wrapText="1" indent="1"/>
    </xf>
    <xf numFmtId="0" fontId="19" fillId="4" borderId="1" xfId="0" applyFont="1" applyFill="1" applyBorder="1" applyAlignment="1">
      <alignment horizontal="left" vertical="top" wrapText="1"/>
    </xf>
    <xf numFmtId="4" fontId="19" fillId="4" borderId="1" xfId="0" applyNumberFormat="1" applyFont="1" applyFill="1" applyBorder="1" applyAlignment="1">
      <alignment horizontal="right" vertical="top" wrapText="1"/>
    </xf>
    <xf numFmtId="1" fontId="19" fillId="4" borderId="1" xfId="0" applyNumberFormat="1" applyFont="1" applyFill="1" applyBorder="1" applyAlignment="1">
      <alignment horizontal="right" vertical="top" wrapText="1"/>
    </xf>
    <xf numFmtId="3" fontId="19" fillId="4" borderId="1" xfId="0" applyNumberFormat="1" applyFont="1" applyFill="1" applyBorder="1" applyAlignment="1">
      <alignment horizontal="right" vertical="top" wrapText="1"/>
    </xf>
    <xf numFmtId="4" fontId="18" fillId="0" borderId="1" xfId="0" applyNumberFormat="1" applyFont="1" applyFill="1" applyBorder="1" applyAlignment="1">
      <alignment horizontal="right" vertical="top" wrapText="1"/>
    </xf>
    <xf numFmtId="1" fontId="18" fillId="0" borderId="1" xfId="0" applyNumberFormat="1" applyFont="1" applyFill="1" applyBorder="1" applyAlignment="1">
      <alignment horizontal="right" vertical="top" wrapText="1"/>
    </xf>
    <xf numFmtId="0" fontId="19" fillId="4" borderId="1" xfId="0" applyFont="1" applyFill="1" applyBorder="1" applyAlignment="1">
      <alignment horizontal="left" vertical="top" wrapText="1" indent="2"/>
    </xf>
    <xf numFmtId="0" fontId="1" fillId="5" borderId="1" xfId="0" applyFont="1" applyFill="1" applyBorder="1" applyAlignment="1">
      <alignment horizontal="right"/>
    </xf>
    <xf numFmtId="4" fontId="1" fillId="5" borderId="1" xfId="0" applyNumberFormat="1" applyFont="1" applyFill="1" applyBorder="1" applyAlignment="1"/>
    <xf numFmtId="3" fontId="1" fillId="5" borderId="1" xfId="0" applyNumberFormat="1" applyFont="1" applyFill="1" applyBorder="1" applyAlignment="1"/>
    <xf numFmtId="4" fontId="20" fillId="6" borderId="1" xfId="0" applyNumberFormat="1" applyFont="1" applyFill="1" applyBorder="1" applyAlignment="1">
      <alignment horizontal="right"/>
    </xf>
    <xf numFmtId="3" fontId="20" fillId="6" borderId="1" xfId="0" applyNumberFormat="1" applyFont="1" applyFill="1" applyBorder="1" applyAlignment="1">
      <alignment horizontal="right"/>
    </xf>
    <xf numFmtId="4" fontId="20" fillId="5" borderId="1" xfId="0" applyNumberFormat="1" applyFont="1" applyFill="1" applyBorder="1" applyAlignment="1">
      <alignment horizontal="right"/>
    </xf>
    <xf numFmtId="3" fontId="20" fillId="5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top" wrapText="1" indent="2"/>
    </xf>
    <xf numFmtId="0" fontId="16" fillId="0" borderId="0" xfId="3" applyAlignment="1">
      <alignment horizontal="left"/>
    </xf>
    <xf numFmtId="4" fontId="16" fillId="0" borderId="0" xfId="3" applyNumberFormat="1" applyAlignment="1">
      <alignment horizontal="left"/>
    </xf>
    <xf numFmtId="0" fontId="17" fillId="5" borderId="1" xfId="3" applyFont="1" applyFill="1" applyBorder="1" applyAlignment="1">
      <alignment horizontal="left" vertical="top" wrapText="1"/>
    </xf>
    <xf numFmtId="4" fontId="17" fillId="5" borderId="1" xfId="3" applyNumberFormat="1" applyFont="1" applyFill="1" applyBorder="1" applyAlignment="1">
      <alignment horizontal="right" vertical="top" wrapText="1"/>
    </xf>
    <xf numFmtId="1" fontId="17" fillId="5" borderId="1" xfId="3" applyNumberFormat="1" applyFont="1" applyFill="1" applyBorder="1" applyAlignment="1">
      <alignment horizontal="right" vertical="top" wrapText="1"/>
    </xf>
    <xf numFmtId="3" fontId="17" fillId="5" borderId="1" xfId="3" applyNumberFormat="1" applyFont="1" applyFill="1" applyBorder="1" applyAlignment="1">
      <alignment horizontal="right" vertical="top" wrapText="1"/>
    </xf>
    <xf numFmtId="0" fontId="17" fillId="4" borderId="1" xfId="3" applyFont="1" applyFill="1" applyBorder="1" applyAlignment="1">
      <alignment horizontal="left" vertical="top" wrapText="1" indent="1"/>
    </xf>
    <xf numFmtId="0" fontId="17" fillId="4" borderId="1" xfId="3" applyFont="1" applyFill="1" applyBorder="1" applyAlignment="1">
      <alignment horizontal="left" vertical="top" wrapText="1"/>
    </xf>
    <xf numFmtId="4" fontId="17" fillId="4" borderId="1" xfId="3" applyNumberFormat="1" applyFont="1" applyFill="1" applyBorder="1" applyAlignment="1">
      <alignment horizontal="right" vertical="top" wrapText="1"/>
    </xf>
    <xf numFmtId="1" fontId="17" fillId="4" borderId="1" xfId="3" applyNumberFormat="1" applyFont="1" applyFill="1" applyBorder="1" applyAlignment="1">
      <alignment horizontal="right" vertical="top" wrapText="1"/>
    </xf>
    <xf numFmtId="3" fontId="17" fillId="4" borderId="1" xfId="3" applyNumberFormat="1" applyFont="1" applyFill="1" applyBorder="1" applyAlignment="1">
      <alignment horizontal="right" vertical="top" wrapText="1"/>
    </xf>
    <xf numFmtId="4" fontId="17" fillId="0" borderId="1" xfId="3" applyNumberFormat="1" applyFont="1" applyFill="1" applyBorder="1" applyAlignment="1">
      <alignment horizontal="right" vertical="top" wrapText="1"/>
    </xf>
    <xf numFmtId="1" fontId="17" fillId="0" borderId="1" xfId="3" applyNumberFormat="1" applyFont="1" applyFill="1" applyBorder="1" applyAlignment="1">
      <alignment horizontal="right" vertical="top" wrapText="1"/>
    </xf>
    <xf numFmtId="0" fontId="21" fillId="4" borderId="1" xfId="3" applyFont="1" applyFill="1" applyBorder="1" applyAlignment="1">
      <alignment horizontal="left" vertical="top" wrapText="1" indent="2"/>
    </xf>
    <xf numFmtId="0" fontId="21" fillId="4" borderId="1" xfId="3" applyFont="1" applyFill="1" applyBorder="1" applyAlignment="1">
      <alignment horizontal="left" vertical="top" wrapText="1"/>
    </xf>
    <xf numFmtId="4" fontId="21" fillId="4" borderId="1" xfId="3" applyNumberFormat="1" applyFont="1" applyFill="1" applyBorder="1" applyAlignment="1">
      <alignment horizontal="right" vertical="top" wrapText="1"/>
    </xf>
    <xf numFmtId="1" fontId="21" fillId="4" borderId="1" xfId="3" applyNumberFormat="1" applyFont="1" applyFill="1" applyBorder="1" applyAlignment="1">
      <alignment horizontal="right" vertical="top" wrapText="1"/>
    </xf>
    <xf numFmtId="3" fontId="21" fillId="4" borderId="1" xfId="3" applyNumberFormat="1" applyFont="1" applyFill="1" applyBorder="1" applyAlignment="1">
      <alignment horizontal="right" vertical="top" wrapText="1"/>
    </xf>
    <xf numFmtId="4" fontId="21" fillId="0" borderId="1" xfId="3" applyNumberFormat="1" applyFont="1" applyFill="1" applyBorder="1" applyAlignment="1">
      <alignment horizontal="right" vertical="top" wrapText="1"/>
    </xf>
    <xf numFmtId="1" fontId="21" fillId="0" borderId="1" xfId="3" applyNumberFormat="1" applyFont="1" applyFill="1" applyBorder="1" applyAlignment="1">
      <alignment horizontal="right" vertical="top" wrapText="1"/>
    </xf>
    <xf numFmtId="0" fontId="20" fillId="6" borderId="1" xfId="3" applyFont="1" applyFill="1" applyBorder="1" applyAlignment="1">
      <alignment horizontal="right"/>
    </xf>
    <xf numFmtId="0" fontId="20" fillId="6" borderId="1" xfId="3" applyFont="1" applyFill="1" applyBorder="1" applyAlignment="1">
      <alignment horizontal="left"/>
    </xf>
    <xf numFmtId="0" fontId="20" fillId="5" borderId="1" xfId="3" applyFont="1" applyFill="1" applyBorder="1" applyAlignment="1">
      <alignment horizontal="left"/>
    </xf>
    <xf numFmtId="4" fontId="20" fillId="5" borderId="1" xfId="3" applyNumberFormat="1" applyFont="1" applyFill="1" applyBorder="1" applyAlignment="1">
      <alignment vertical="top" wrapText="1"/>
    </xf>
    <xf numFmtId="3" fontId="20" fillId="5" borderId="1" xfId="3" applyNumberFormat="1" applyFont="1" applyFill="1" applyBorder="1" applyAlignment="1">
      <alignment vertical="top" wrapText="1"/>
    </xf>
    <xf numFmtId="0" fontId="20" fillId="6" borderId="1" xfId="3" applyFont="1" applyFill="1" applyBorder="1" applyAlignment="1"/>
    <xf numFmtId="4" fontId="20" fillId="6" borderId="1" xfId="3" applyNumberFormat="1" applyFont="1" applyFill="1" applyBorder="1" applyAlignment="1"/>
    <xf numFmtId="3" fontId="20" fillId="6" borderId="1" xfId="3" applyNumberFormat="1" applyFont="1" applyFill="1" applyBorder="1" applyAlignment="1"/>
    <xf numFmtId="4" fontId="20" fillId="5" borderId="1" xfId="3" applyNumberFormat="1" applyFont="1" applyFill="1" applyBorder="1" applyAlignment="1"/>
    <xf numFmtId="3" fontId="20" fillId="5" borderId="1" xfId="3" applyNumberFormat="1" applyFont="1" applyFill="1" applyBorder="1" applyAlignment="1"/>
    <xf numFmtId="0" fontId="20" fillId="4" borderId="1" xfId="0" applyFont="1" applyFill="1" applyBorder="1" applyAlignment="1">
      <alignment horizontal="left" vertical="top" wrapText="1" indent="1"/>
    </xf>
    <xf numFmtId="0" fontId="20" fillId="4" borderId="1" xfId="0" applyFont="1" applyFill="1" applyBorder="1" applyAlignment="1">
      <alignment horizontal="left" vertical="top" wrapText="1"/>
    </xf>
    <xf numFmtId="4" fontId="20" fillId="4" borderId="1" xfId="0" applyNumberFormat="1" applyFont="1" applyFill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4" fontId="20" fillId="0" borderId="1" xfId="0" applyNumberFormat="1" applyFont="1" applyBorder="1"/>
    <xf numFmtId="3" fontId="20" fillId="0" borderId="1" xfId="0" applyNumberFormat="1" applyFont="1" applyBorder="1"/>
    <xf numFmtId="3" fontId="20" fillId="4" borderId="1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horizontal="left"/>
    </xf>
    <xf numFmtId="0" fontId="10" fillId="0" borderId="0" xfId="0" applyFont="1"/>
    <xf numFmtId="0" fontId="23" fillId="0" borderId="0" xfId="0" applyFont="1" applyAlignment="1">
      <alignment vertical="center" wrapText="1"/>
    </xf>
    <xf numFmtId="0" fontId="24" fillId="0" borderId="0" xfId="0" applyFont="1"/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NumberFormat="1" applyFont="1" applyAlignment="1">
      <alignment wrapText="1"/>
    </xf>
    <xf numFmtId="0" fontId="6" fillId="0" borderId="0" xfId="0" applyNumberFormat="1" applyFont="1" applyFill="1" applyAlignment="1">
      <alignment wrapText="1"/>
    </xf>
    <xf numFmtId="0" fontId="13" fillId="0" borderId="0" xfId="0" applyFont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6" borderId="1" xfId="0" applyFont="1" applyFill="1" applyBorder="1" applyAlignment="1">
      <alignment horizontal="right"/>
    </xf>
    <xf numFmtId="3" fontId="6" fillId="6" borderId="1" xfId="0" applyNumberFormat="1" applyFont="1" applyFill="1" applyBorder="1" applyAlignment="1">
      <alignment horizontal="right"/>
    </xf>
    <xf numFmtId="4" fontId="6" fillId="6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5" fillId="0" borderId="0" xfId="0" applyFont="1"/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1" fontId="10" fillId="0" borderId="1" xfId="0" applyNumberFormat="1" applyFont="1" applyFill="1" applyBorder="1" applyAlignment="1">
      <alignment horizontal="right" vertical="top" wrapText="1"/>
    </xf>
    <xf numFmtId="4" fontId="6" fillId="0" borderId="0" xfId="0" applyNumberFormat="1" applyFont="1" applyAlignment="1">
      <alignment horizontal="left"/>
    </xf>
    <xf numFmtId="4" fontId="6" fillId="0" borderId="0" xfId="0" applyNumberFormat="1" applyFont="1" applyFill="1" applyAlignment="1">
      <alignment horizontal="left"/>
    </xf>
    <xf numFmtId="0" fontId="13" fillId="5" borderId="1" xfId="0" applyFont="1" applyFill="1" applyBorder="1" applyAlignment="1">
      <alignment horizontal="left" vertical="top" wrapText="1"/>
    </xf>
    <xf numFmtId="4" fontId="13" fillId="5" borderId="1" xfId="0" applyNumberFormat="1" applyFont="1" applyFill="1" applyBorder="1" applyAlignment="1">
      <alignment horizontal="right" vertical="top" wrapText="1"/>
    </xf>
    <xf numFmtId="3" fontId="13" fillId="5" borderId="1" xfId="0" applyNumberFormat="1" applyFont="1" applyFill="1" applyBorder="1" applyAlignment="1">
      <alignment horizontal="right" vertical="top" wrapText="1"/>
    </xf>
    <xf numFmtId="4" fontId="10" fillId="5" borderId="1" xfId="0" applyNumberFormat="1" applyFont="1" applyFill="1" applyBorder="1"/>
    <xf numFmtId="0" fontId="10" fillId="5" borderId="1" xfId="0" applyFont="1" applyFill="1" applyBorder="1"/>
    <xf numFmtId="3" fontId="10" fillId="5" borderId="1" xfId="0" applyNumberFormat="1" applyFont="1" applyFill="1" applyBorder="1"/>
    <xf numFmtId="0" fontId="10" fillId="4" borderId="1" xfId="0" applyFont="1" applyFill="1" applyBorder="1" applyAlignment="1">
      <alignment horizontal="left" vertical="top" wrapText="1" indent="2"/>
    </xf>
    <xf numFmtId="0" fontId="10" fillId="4" borderId="1" xfId="0" applyFont="1" applyFill="1" applyBorder="1" applyAlignment="1">
      <alignment horizontal="left" vertical="top" wrapText="1"/>
    </xf>
    <xf numFmtId="4" fontId="10" fillId="4" borderId="1" xfId="0" applyNumberFormat="1" applyFont="1" applyFill="1" applyBorder="1" applyAlignment="1">
      <alignment horizontal="right" vertical="top" wrapText="1"/>
    </xf>
    <xf numFmtId="1" fontId="10" fillId="4" borderId="1" xfId="0" applyNumberFormat="1" applyFont="1" applyFill="1" applyBorder="1" applyAlignment="1">
      <alignment horizontal="right" vertical="top" wrapText="1"/>
    </xf>
    <xf numFmtId="4" fontId="10" fillId="0" borderId="1" xfId="0" applyNumberFormat="1" applyFont="1" applyBorder="1"/>
    <xf numFmtId="0" fontId="10" fillId="0" borderId="1" xfId="0" applyFont="1" applyBorder="1"/>
    <xf numFmtId="4" fontId="10" fillId="0" borderId="1" xfId="0" applyNumberFormat="1" applyFont="1" applyFill="1" applyBorder="1"/>
    <xf numFmtId="3" fontId="10" fillId="0" borderId="1" xfId="0" applyNumberFormat="1" applyFont="1" applyFill="1" applyBorder="1"/>
    <xf numFmtId="3" fontId="10" fillId="4" borderId="1" xfId="0" applyNumberFormat="1" applyFont="1" applyFill="1" applyBorder="1" applyAlignment="1">
      <alignment horizontal="right" vertical="top" wrapText="1"/>
    </xf>
    <xf numFmtId="1" fontId="13" fillId="5" borderId="1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Border="1"/>
    <xf numFmtId="4" fontId="13" fillId="5" borderId="1" xfId="0" applyNumberFormat="1" applyFont="1" applyFill="1" applyBorder="1"/>
    <xf numFmtId="3" fontId="13" fillId="5" borderId="1" xfId="0" applyNumberFormat="1" applyFont="1" applyFill="1" applyBorder="1"/>
    <xf numFmtId="0" fontId="14" fillId="5" borderId="1" xfId="0" applyFont="1" applyFill="1" applyBorder="1" applyAlignment="1">
      <alignment horizontal="left"/>
    </xf>
    <xf numFmtId="4" fontId="14" fillId="5" borderId="1" xfId="0" applyNumberFormat="1" applyFont="1" applyFill="1" applyBorder="1" applyAlignment="1">
      <alignment horizontal="right"/>
    </xf>
    <xf numFmtId="3" fontId="14" fillId="5" borderId="1" xfId="0" applyNumberFormat="1" applyFont="1" applyFill="1" applyBorder="1" applyAlignment="1">
      <alignment horizontal="right"/>
    </xf>
    <xf numFmtId="4" fontId="6" fillId="0" borderId="0" xfId="0" applyNumberFormat="1" applyFont="1"/>
    <xf numFmtId="3" fontId="6" fillId="0" borderId="0" xfId="0" applyNumberFormat="1" applyFont="1"/>
    <xf numFmtId="0" fontId="6" fillId="6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4" fontId="10" fillId="5" borderId="1" xfId="0" applyNumberFormat="1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horizontal="right" vertical="top" wrapText="1"/>
    </xf>
    <xf numFmtId="1" fontId="10" fillId="5" borderId="1" xfId="0" applyNumberFormat="1" applyFont="1" applyFill="1" applyBorder="1" applyAlignment="1">
      <alignment horizontal="right" vertical="top" wrapText="1"/>
    </xf>
    <xf numFmtId="4" fontId="6" fillId="6" borderId="1" xfId="0" applyNumberFormat="1" applyFont="1" applyFill="1" applyBorder="1" applyAlignment="1">
      <alignment horizontal="left"/>
    </xf>
    <xf numFmtId="4" fontId="6" fillId="6" borderId="1" xfId="0" applyNumberFormat="1" applyFont="1" applyFill="1" applyBorder="1"/>
    <xf numFmtId="0" fontId="6" fillId="6" borderId="1" xfId="0" applyFont="1" applyFill="1" applyBorder="1"/>
    <xf numFmtId="167" fontId="6" fillId="6" borderId="1" xfId="0" applyNumberFormat="1" applyFont="1" applyFill="1" applyBorder="1"/>
    <xf numFmtId="0" fontId="6" fillId="5" borderId="1" xfId="0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3" fontId="6" fillId="5" borderId="1" xfId="0" applyNumberFormat="1" applyFont="1" applyFill="1" applyBorder="1" applyAlignment="1">
      <alignment horizontal="left"/>
    </xf>
    <xf numFmtId="0" fontId="6" fillId="6" borderId="1" xfId="3" applyFont="1" applyFill="1" applyBorder="1" applyAlignment="1">
      <alignment horizontal="right"/>
    </xf>
    <xf numFmtId="0" fontId="6" fillId="6" borderId="1" xfId="3" applyFont="1" applyFill="1" applyBorder="1" applyAlignment="1">
      <alignment horizontal="left"/>
    </xf>
    <xf numFmtId="4" fontId="14" fillId="6" borderId="1" xfId="3" applyNumberFormat="1" applyFont="1" applyFill="1" applyBorder="1" applyAlignment="1">
      <alignment horizontal="right"/>
    </xf>
    <xf numFmtId="0" fontId="14" fillId="6" borderId="1" xfId="3" applyFont="1" applyFill="1" applyBorder="1" applyAlignment="1">
      <alignment horizontal="right"/>
    </xf>
    <xf numFmtId="3" fontId="14" fillId="6" borderId="1" xfId="3" applyNumberFormat="1" applyFont="1" applyFill="1" applyBorder="1" applyAlignment="1">
      <alignment horizontal="right"/>
    </xf>
    <xf numFmtId="0" fontId="6" fillId="5" borderId="1" xfId="3" applyFont="1" applyFill="1" applyBorder="1" applyAlignment="1">
      <alignment horizontal="left"/>
    </xf>
    <xf numFmtId="4" fontId="14" fillId="5" borderId="1" xfId="3" applyNumberFormat="1" applyFont="1" applyFill="1" applyBorder="1" applyAlignment="1">
      <alignment horizontal="right"/>
    </xf>
    <xf numFmtId="3" fontId="14" fillId="5" borderId="1" xfId="3" applyNumberFormat="1" applyFont="1" applyFill="1" applyBorder="1" applyAlignment="1">
      <alignment horizontal="right"/>
    </xf>
    <xf numFmtId="0" fontId="6" fillId="0" borderId="0" xfId="3" applyFont="1"/>
    <xf numFmtId="4" fontId="6" fillId="0" borderId="0" xfId="3" applyNumberFormat="1" applyFont="1" applyAlignment="1">
      <alignment horizontal="left"/>
    </xf>
    <xf numFmtId="0" fontId="6" fillId="0" borderId="0" xfId="3" applyFont="1" applyAlignment="1">
      <alignment horizontal="left"/>
    </xf>
    <xf numFmtId="0" fontId="14" fillId="7" borderId="1" xfId="0" applyFont="1" applyFill="1" applyBorder="1" applyAlignment="1">
      <alignment horizontal="right"/>
    </xf>
    <xf numFmtId="0" fontId="14" fillId="7" borderId="1" xfId="0" applyFont="1" applyFill="1" applyBorder="1" applyAlignment="1">
      <alignment horizontal="left"/>
    </xf>
    <xf numFmtId="4" fontId="14" fillId="7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10" fillId="0" borderId="1" xfId="0" applyFont="1" applyFill="1" applyBorder="1" applyAlignment="1">
      <alignment horizontal="left" vertical="top" wrapText="1" indent="1"/>
    </xf>
    <xf numFmtId="0" fontId="10" fillId="0" borderId="1" xfId="0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horizontal="right"/>
    </xf>
    <xf numFmtId="0" fontId="14" fillId="0" borderId="1" xfId="0" applyFont="1" applyFill="1" applyBorder="1" applyAlignment="1">
      <alignment horizontal="left"/>
    </xf>
    <xf numFmtId="4" fontId="13" fillId="5" borderId="1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/>
    <xf numFmtId="0" fontId="14" fillId="0" borderId="1" xfId="0" applyFont="1" applyFill="1" applyBorder="1" applyAlignment="1"/>
    <xf numFmtId="4" fontId="14" fillId="5" borderId="1" xfId="0" applyNumberFormat="1" applyFont="1" applyFill="1" applyBorder="1" applyAlignment="1"/>
    <xf numFmtId="3" fontId="14" fillId="5" borderId="1" xfId="0" applyNumberFormat="1" applyFont="1" applyFill="1" applyBorder="1" applyAlignment="1"/>
    <xf numFmtId="0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/>
    <xf numFmtId="3" fontId="6" fillId="0" borderId="1" xfId="0" applyNumberFormat="1" applyFont="1" applyFill="1" applyBorder="1" applyAlignment="1"/>
    <xf numFmtId="4" fontId="6" fillId="0" borderId="1" xfId="0" applyNumberFormat="1" applyFont="1" applyBorder="1" applyAlignment="1"/>
    <xf numFmtId="3" fontId="6" fillId="0" borderId="1" xfId="0" applyNumberFormat="1" applyFont="1" applyBorder="1" applyAlignment="1"/>
    <xf numFmtId="164" fontId="6" fillId="0" borderId="0" xfId="0" applyNumberFormat="1" applyFont="1"/>
    <xf numFmtId="4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/>
    <xf numFmtId="3" fontId="6" fillId="0" borderId="0" xfId="0" applyNumberFormat="1" applyFont="1" applyFill="1"/>
    <xf numFmtId="4" fontId="14" fillId="0" borderId="1" xfId="0" applyNumberFormat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wrapText="1"/>
    </xf>
    <xf numFmtId="0" fontId="14" fillId="0" borderId="1" xfId="0" applyNumberFormat="1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3" applyFont="1" applyFill="1" applyBorder="1" applyAlignment="1">
      <alignment horizontal="left" vertical="top" wrapText="1"/>
    </xf>
    <xf numFmtId="4" fontId="13" fillId="5" borderId="1" xfId="3" applyNumberFormat="1" applyFont="1" applyFill="1" applyBorder="1" applyAlignment="1">
      <alignment horizontal="right" vertical="top" wrapText="1"/>
    </xf>
    <xf numFmtId="1" fontId="13" fillId="5" borderId="1" xfId="3" applyNumberFormat="1" applyFont="1" applyFill="1" applyBorder="1" applyAlignment="1">
      <alignment horizontal="right" vertical="top" wrapText="1"/>
    </xf>
    <xf numFmtId="4" fontId="13" fillId="5" borderId="1" xfId="3" applyNumberFormat="1" applyFont="1" applyFill="1" applyBorder="1"/>
    <xf numFmtId="3" fontId="13" fillId="5" borderId="1" xfId="3" applyNumberFormat="1" applyFont="1" applyFill="1" applyBorder="1"/>
    <xf numFmtId="0" fontId="10" fillId="4" borderId="1" xfId="3" applyFont="1" applyFill="1" applyBorder="1" applyAlignment="1">
      <alignment horizontal="left" vertical="top" wrapText="1" indent="2"/>
    </xf>
    <xf numFmtId="0" fontId="10" fillId="4" borderId="1" xfId="3" applyFont="1" applyFill="1" applyBorder="1" applyAlignment="1">
      <alignment horizontal="left" vertical="top" wrapText="1"/>
    </xf>
    <xf numFmtId="4" fontId="10" fillId="4" borderId="1" xfId="3" applyNumberFormat="1" applyFont="1" applyFill="1" applyBorder="1" applyAlignment="1">
      <alignment horizontal="right" vertical="top" wrapText="1"/>
    </xf>
    <xf numFmtId="1" fontId="10" fillId="4" borderId="1" xfId="3" applyNumberFormat="1" applyFont="1" applyFill="1" applyBorder="1" applyAlignment="1">
      <alignment horizontal="right" vertical="top" wrapText="1"/>
    </xf>
    <xf numFmtId="4" fontId="10" fillId="0" borderId="1" xfId="3" applyNumberFormat="1" applyFont="1" applyBorder="1"/>
    <xf numFmtId="3" fontId="10" fillId="0" borderId="1" xfId="3" applyNumberFormat="1" applyFont="1" applyBorder="1"/>
    <xf numFmtId="0" fontId="10" fillId="0" borderId="1" xfId="3" applyFont="1" applyFill="1" applyBorder="1" applyAlignment="1">
      <alignment horizontal="left" vertical="top" wrapText="1"/>
    </xf>
    <xf numFmtId="4" fontId="10" fillId="0" borderId="1" xfId="3" applyNumberFormat="1" applyFont="1" applyFill="1" applyBorder="1" applyAlignment="1">
      <alignment horizontal="right" vertical="top" wrapText="1"/>
    </xf>
    <xf numFmtId="1" fontId="10" fillId="0" borderId="1" xfId="3" applyNumberFormat="1" applyFont="1" applyFill="1" applyBorder="1" applyAlignment="1">
      <alignment horizontal="right" vertical="top" wrapText="1"/>
    </xf>
    <xf numFmtId="4" fontId="10" fillId="0" borderId="1" xfId="3" applyNumberFormat="1" applyFont="1" applyFill="1" applyBorder="1"/>
    <xf numFmtId="3" fontId="10" fillId="0" borderId="1" xfId="3" applyNumberFormat="1" applyFont="1" applyFill="1" applyBorder="1"/>
    <xf numFmtId="0" fontId="14" fillId="6" borderId="1" xfId="0" applyFont="1" applyFill="1" applyBorder="1" applyAlignment="1">
      <alignment horizontal="right"/>
    </xf>
    <xf numFmtId="0" fontId="14" fillId="6" borderId="1" xfId="0" applyFont="1" applyFill="1" applyBorder="1" applyAlignment="1">
      <alignment horizontal="left"/>
    </xf>
    <xf numFmtId="4" fontId="14" fillId="6" borderId="1" xfId="0" applyNumberFormat="1" applyFont="1" applyFill="1" applyBorder="1" applyAlignment="1">
      <alignment horizontal="right"/>
    </xf>
    <xf numFmtId="4" fontId="14" fillId="6" borderId="1" xfId="0" applyNumberFormat="1" applyFont="1" applyFill="1" applyBorder="1"/>
    <xf numFmtId="0" fontId="14" fillId="6" borderId="1" xfId="0" applyFont="1" applyFill="1" applyBorder="1"/>
    <xf numFmtId="3" fontId="14" fillId="6" borderId="1" xfId="0" applyNumberFormat="1" applyFont="1" applyFill="1" applyBorder="1"/>
    <xf numFmtId="0" fontId="13" fillId="6" borderId="1" xfId="0" applyFont="1" applyFill="1" applyBorder="1" applyAlignment="1">
      <alignment horizontal="right"/>
    </xf>
    <xf numFmtId="0" fontId="13" fillId="6" borderId="1" xfId="0" applyFont="1" applyFill="1" applyBorder="1" applyAlignment="1">
      <alignment horizontal="left"/>
    </xf>
    <xf numFmtId="4" fontId="13" fillId="6" borderId="1" xfId="0" applyNumberFormat="1" applyFont="1" applyFill="1" applyBorder="1" applyAlignment="1"/>
    <xf numFmtId="0" fontId="13" fillId="6" borderId="1" xfId="0" applyFont="1" applyFill="1" applyBorder="1" applyAlignment="1"/>
    <xf numFmtId="3" fontId="13" fillId="6" borderId="1" xfId="0" applyNumberFormat="1" applyFont="1" applyFill="1" applyBorder="1" applyAlignment="1"/>
    <xf numFmtId="0" fontId="13" fillId="5" borderId="1" xfId="0" applyFont="1" applyFill="1" applyBorder="1" applyAlignment="1">
      <alignment horizontal="left"/>
    </xf>
    <xf numFmtId="4" fontId="13" fillId="5" borderId="1" xfId="0" applyNumberFormat="1" applyFont="1" applyFill="1" applyBorder="1" applyAlignment="1"/>
    <xf numFmtId="3" fontId="13" fillId="5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0" fontId="26" fillId="3" borderId="1" xfId="0" applyNumberFormat="1" applyFont="1" applyFill="1" applyBorder="1" applyAlignment="1">
      <alignment vertical="top" wrapText="1"/>
    </xf>
    <xf numFmtId="0" fontId="27" fillId="2" borderId="1" xfId="0" applyNumberFormat="1" applyFont="1" applyFill="1" applyBorder="1" applyAlignment="1">
      <alignment vertical="top" wrapText="1"/>
    </xf>
    <xf numFmtId="4" fontId="27" fillId="2" borderId="1" xfId="0" applyNumberFormat="1" applyFont="1" applyFill="1" applyBorder="1" applyAlignment="1">
      <alignment horizontal="right" vertical="top" wrapText="1"/>
    </xf>
    <xf numFmtId="3" fontId="27" fillId="2" borderId="1" xfId="0" applyNumberFormat="1" applyFont="1" applyFill="1" applyBorder="1" applyAlignment="1">
      <alignment horizontal="right" vertical="top" wrapText="1"/>
    </xf>
    <xf numFmtId="4" fontId="26" fillId="2" borderId="1" xfId="0" applyNumberFormat="1" applyFont="1" applyFill="1" applyBorder="1" applyAlignment="1">
      <alignment vertical="top" wrapText="1"/>
    </xf>
    <xf numFmtId="3" fontId="2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vertical="top" wrapText="1"/>
    </xf>
    <xf numFmtId="3" fontId="12" fillId="2" borderId="1" xfId="0" applyNumberFormat="1" applyFont="1" applyFill="1" applyBorder="1" applyAlignment="1">
      <alignment vertical="top" wrapText="1"/>
    </xf>
    <xf numFmtId="1" fontId="27" fillId="2" borderId="1" xfId="0" applyNumberFormat="1" applyFont="1" applyFill="1" applyBorder="1" applyAlignment="1">
      <alignment horizontal="right" vertical="top" wrapText="1"/>
    </xf>
    <xf numFmtId="1" fontId="7" fillId="2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 indent="2"/>
    </xf>
    <xf numFmtId="0" fontId="10" fillId="0" borderId="1" xfId="0" applyFont="1" applyFill="1" applyBorder="1"/>
    <xf numFmtId="0" fontId="13" fillId="5" borderId="1" xfId="0" applyFont="1" applyFill="1" applyBorder="1"/>
    <xf numFmtId="0" fontId="10" fillId="6" borderId="1" xfId="0" applyFont="1" applyFill="1" applyBorder="1" applyAlignment="1">
      <alignment horizontal="right"/>
    </xf>
    <xf numFmtId="0" fontId="10" fillId="6" borderId="1" xfId="0" applyFont="1" applyFill="1" applyBorder="1" applyAlignment="1">
      <alignment horizontal="left"/>
    </xf>
    <xf numFmtId="4" fontId="10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 applyAlignment="1">
      <alignment horizontal="right"/>
    </xf>
    <xf numFmtId="0" fontId="10" fillId="5" borderId="1" xfId="0" applyFont="1" applyFill="1" applyBorder="1" applyAlignment="1">
      <alignment horizontal="left"/>
    </xf>
    <xf numFmtId="4" fontId="13" fillId="5" borderId="1" xfId="0" applyNumberFormat="1" applyFont="1" applyFill="1" applyBorder="1" applyAlignment="1">
      <alignment horizontal="right"/>
    </xf>
    <xf numFmtId="3" fontId="13" fillId="5" borderId="1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horizontal="right" vertical="top" wrapText="1"/>
    </xf>
    <xf numFmtId="3" fontId="14" fillId="6" borderId="1" xfId="0" applyNumberFormat="1" applyFont="1" applyFill="1" applyBorder="1" applyAlignment="1">
      <alignment horizontal="right"/>
    </xf>
    <xf numFmtId="0" fontId="28" fillId="5" borderId="1" xfId="0" applyFont="1" applyFill="1" applyBorder="1" applyAlignment="1">
      <alignment horizontal="left" vertical="top" wrapText="1"/>
    </xf>
    <xf numFmtId="4" fontId="28" fillId="5" borderId="1" xfId="0" applyNumberFormat="1" applyFont="1" applyFill="1" applyBorder="1" applyAlignment="1">
      <alignment horizontal="right" vertical="top" wrapText="1"/>
    </xf>
    <xf numFmtId="1" fontId="28" fillId="5" borderId="1" xfId="0" applyNumberFormat="1" applyFont="1" applyFill="1" applyBorder="1" applyAlignment="1">
      <alignment horizontal="right" vertical="top" wrapText="1"/>
    </xf>
    <xf numFmtId="4" fontId="14" fillId="5" borderId="1" xfId="0" applyNumberFormat="1" applyFont="1" applyFill="1" applyBorder="1"/>
    <xf numFmtId="3" fontId="14" fillId="5" borderId="1" xfId="0" applyNumberFormat="1" applyFont="1" applyFill="1" applyBorder="1"/>
    <xf numFmtId="0" fontId="8" fillId="4" borderId="1" xfId="0" applyFont="1" applyFill="1" applyBorder="1" applyAlignment="1">
      <alignment horizontal="left"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1" fontId="8" fillId="4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Border="1"/>
    <xf numFmtId="3" fontId="6" fillId="0" borderId="1" xfId="0" applyNumberFormat="1" applyFont="1" applyBorder="1"/>
    <xf numFmtId="0" fontId="8" fillId="4" borderId="1" xfId="0" applyFont="1" applyFill="1" applyBorder="1" applyAlignment="1">
      <alignment horizontal="left" vertical="top" wrapText="1" indent="2"/>
    </xf>
    <xf numFmtId="0" fontId="13" fillId="5" borderId="1" xfId="0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6" fillId="0" borderId="8" xfId="0" applyFont="1" applyBorder="1" applyAlignment="1">
      <alignment horizontal="left" wrapText="1"/>
    </xf>
    <xf numFmtId="3" fontId="6" fillId="4" borderId="5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right" vertical="center"/>
    </xf>
    <xf numFmtId="1" fontId="6" fillId="4" borderId="5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left" vertical="top" wrapText="1"/>
    </xf>
    <xf numFmtId="0" fontId="6" fillId="0" borderId="0" xfId="0" applyNumberFormat="1" applyFont="1" applyAlignment="1">
      <alignment horizontal="right" wrapText="1"/>
    </xf>
    <xf numFmtId="0" fontId="22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wrapText="1"/>
    </xf>
    <xf numFmtId="166" fontId="10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9" fillId="0" borderId="0" xfId="0" applyFont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top" wrapText="1"/>
    </xf>
    <xf numFmtId="0" fontId="25" fillId="0" borderId="7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20" fillId="5" borderId="1" xfId="3" applyFont="1" applyFill="1" applyBorder="1" applyAlignment="1">
      <alignment horizontal="left" vertical="top" wrapText="1"/>
    </xf>
    <xf numFmtId="0" fontId="26" fillId="3" borderId="1" xfId="0" applyNumberFormat="1" applyFont="1" applyFill="1" applyBorder="1" applyAlignment="1">
      <alignment horizontal="center" vertical="top" wrapText="1"/>
    </xf>
    <xf numFmtId="0" fontId="26" fillId="2" borderId="1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12" fillId="2" borderId="1" xfId="1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2" fillId="2" borderId="4" xfId="1" applyNumberFormat="1" applyFont="1" applyFill="1" applyBorder="1" applyAlignment="1">
      <alignment horizontal="center" vertical="center" wrapText="1"/>
    </xf>
    <xf numFmtId="0" fontId="12" fillId="2" borderId="6" xfId="1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 wrapText="1"/>
    </xf>
    <xf numFmtId="165" fontId="10" fillId="0" borderId="3" xfId="2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4" fontId="10" fillId="0" borderId="3" xfId="2" applyNumberFormat="1" applyFont="1" applyFill="1" applyBorder="1" applyAlignment="1">
      <alignment horizontal="center" vertical="center" wrapText="1"/>
    </xf>
    <xf numFmtId="0" fontId="17" fillId="5" borderId="1" xfId="3" applyFont="1" applyFill="1" applyBorder="1" applyAlignment="1">
      <alignment horizontal="left" vertical="top" wrapText="1"/>
    </xf>
    <xf numFmtId="0" fontId="13" fillId="5" borderId="1" xfId="3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center" vertical="top" wrapText="1"/>
    </xf>
    <xf numFmtId="0" fontId="14" fillId="0" borderId="3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wrapText="1"/>
    </xf>
    <xf numFmtId="0" fontId="14" fillId="0" borderId="3" xfId="0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right" wrapText="1"/>
    </xf>
    <xf numFmtId="0" fontId="2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0" fillId="0" borderId="1" xfId="0" applyFont="1" applyBorder="1" applyAlignment="1">
      <alignment horizontal="left" vertical="center" wrapText="1"/>
    </xf>
    <xf numFmtId="3" fontId="30" fillId="0" borderId="1" xfId="0" applyNumberFormat="1" applyFont="1" applyBorder="1" applyAlignment="1">
      <alignment horizontal="right" vertical="center"/>
    </xf>
    <xf numFmtId="1" fontId="30" fillId="0" borderId="1" xfId="0" applyNumberFormat="1" applyFont="1" applyBorder="1" applyAlignment="1">
      <alignment horizontal="right" vertical="center"/>
    </xf>
    <xf numFmtId="0" fontId="0" fillId="0" borderId="0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/>
    </xf>
    <xf numFmtId="3" fontId="0" fillId="0" borderId="0" xfId="0" applyNumberFormat="1" applyBorder="1" applyAlignment="1">
      <alignment horizontal="left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2">
    <dxf>
      <fill>
        <patternFill patternType="solid">
          <fgColor rgb="FFEDEDED"/>
          <bgColor rgb="FF000000"/>
        </patternFill>
      </fill>
    </dxf>
    <dxf>
      <fill>
        <patternFill patternType="solid">
          <fgColor rgb="FFEDEDED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="110" zoomScaleNormal="100" zoomScaleSheetLayoutView="110" workbookViewId="0">
      <selection activeCell="S37" sqref="R37:S37"/>
    </sheetView>
  </sheetViews>
  <sheetFormatPr defaultColWidth="10.5" defaultRowHeight="11.25" outlineLevelRow="2" x14ac:dyDescent="0.2"/>
  <cols>
    <col min="1" max="1" width="12.5" style="6" customWidth="1"/>
    <col min="2" max="2" width="28" style="6" customWidth="1"/>
    <col min="3" max="3" width="12.1640625" style="6" customWidth="1"/>
    <col min="4" max="4" width="8.83203125" style="6" customWidth="1"/>
    <col min="5" max="5" width="14.1640625" style="224" customWidth="1"/>
    <col min="6" max="6" width="10.5" style="10"/>
    <col min="7" max="7" width="13.33203125" style="10" customWidth="1"/>
    <col min="8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379</v>
      </c>
      <c r="G1" s="369"/>
      <c r="H1" s="369"/>
    </row>
    <row r="2" spans="1:9" s="168" customFormat="1" ht="60.75" customHeight="1" x14ac:dyDescent="0.2">
      <c r="A2" s="370" t="s">
        <v>381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377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86" t="s">
        <v>32</v>
      </c>
      <c r="B5" s="286" t="s">
        <v>33</v>
      </c>
      <c r="C5" s="232">
        <v>9838959.6400000006</v>
      </c>
      <c r="D5" s="234">
        <v>76</v>
      </c>
      <c r="E5" s="205">
        <v>-9838959.6400000006</v>
      </c>
      <c r="F5" s="207">
        <v>-76</v>
      </c>
      <c r="G5" s="205">
        <v>0</v>
      </c>
      <c r="H5" s="207">
        <v>0</v>
      </c>
    </row>
    <row r="6" spans="1:9" outlineLevel="2" x14ac:dyDescent="0.2">
      <c r="A6" s="208"/>
      <c r="B6" s="209" t="s">
        <v>363</v>
      </c>
      <c r="C6" s="210">
        <v>776760</v>
      </c>
      <c r="D6" s="211">
        <v>6</v>
      </c>
      <c r="E6" s="212">
        <v>-776760</v>
      </c>
      <c r="F6" s="218">
        <v>-6</v>
      </c>
      <c r="G6" s="212">
        <v>0</v>
      </c>
      <c r="H6" s="218">
        <v>0</v>
      </c>
    </row>
    <row r="7" spans="1:9" outlineLevel="2" x14ac:dyDescent="0.2">
      <c r="A7" s="208"/>
      <c r="B7" s="209" t="s">
        <v>364</v>
      </c>
      <c r="C7" s="210">
        <v>776760</v>
      </c>
      <c r="D7" s="211">
        <v>6</v>
      </c>
      <c r="E7" s="212">
        <v>-776760</v>
      </c>
      <c r="F7" s="218">
        <v>-6</v>
      </c>
      <c r="G7" s="212">
        <v>0</v>
      </c>
      <c r="H7" s="218">
        <v>0</v>
      </c>
    </row>
    <row r="8" spans="1:9" outlineLevel="2" x14ac:dyDescent="0.2">
      <c r="A8" s="208"/>
      <c r="B8" s="209" t="s">
        <v>365</v>
      </c>
      <c r="C8" s="210">
        <v>776760</v>
      </c>
      <c r="D8" s="211">
        <v>6</v>
      </c>
      <c r="E8" s="212">
        <v>-776760</v>
      </c>
      <c r="F8" s="218">
        <v>-6</v>
      </c>
      <c r="G8" s="212">
        <v>0</v>
      </c>
      <c r="H8" s="218">
        <v>0</v>
      </c>
    </row>
    <row r="9" spans="1:9" outlineLevel="2" x14ac:dyDescent="0.2">
      <c r="A9" s="208"/>
      <c r="B9" s="209" t="s">
        <v>366</v>
      </c>
      <c r="C9" s="210">
        <v>776760</v>
      </c>
      <c r="D9" s="211">
        <v>6</v>
      </c>
      <c r="E9" s="212">
        <v>-776760</v>
      </c>
      <c r="F9" s="218">
        <v>-6</v>
      </c>
      <c r="G9" s="212">
        <v>0</v>
      </c>
      <c r="H9" s="218">
        <v>0</v>
      </c>
    </row>
    <row r="10" spans="1:9" outlineLevel="2" x14ac:dyDescent="0.2">
      <c r="A10" s="208"/>
      <c r="B10" s="209" t="s">
        <v>367</v>
      </c>
      <c r="C10" s="210">
        <v>776760</v>
      </c>
      <c r="D10" s="211">
        <v>6</v>
      </c>
      <c r="E10" s="212">
        <v>-776760</v>
      </c>
      <c r="F10" s="218">
        <v>-6</v>
      </c>
      <c r="G10" s="212">
        <v>0</v>
      </c>
      <c r="H10" s="218">
        <v>0</v>
      </c>
    </row>
    <row r="11" spans="1:9" outlineLevel="2" x14ac:dyDescent="0.2">
      <c r="A11" s="208"/>
      <c r="B11" s="209" t="s">
        <v>368</v>
      </c>
      <c r="C11" s="210">
        <v>776760</v>
      </c>
      <c r="D11" s="211">
        <v>6</v>
      </c>
      <c r="E11" s="212">
        <v>-776760</v>
      </c>
      <c r="F11" s="218">
        <v>-6</v>
      </c>
      <c r="G11" s="212">
        <v>0</v>
      </c>
      <c r="H11" s="218">
        <v>0</v>
      </c>
    </row>
    <row r="12" spans="1:9" outlineLevel="2" x14ac:dyDescent="0.2">
      <c r="A12" s="208"/>
      <c r="B12" s="209" t="s">
        <v>369</v>
      </c>
      <c r="C12" s="210">
        <v>776760</v>
      </c>
      <c r="D12" s="211">
        <v>6</v>
      </c>
      <c r="E12" s="212">
        <v>-776760</v>
      </c>
      <c r="F12" s="218">
        <v>-6</v>
      </c>
      <c r="G12" s="212">
        <v>0</v>
      </c>
      <c r="H12" s="218">
        <v>0</v>
      </c>
    </row>
    <row r="13" spans="1:9" outlineLevel="2" x14ac:dyDescent="0.2">
      <c r="A13" s="208"/>
      <c r="B13" s="209" t="s">
        <v>370</v>
      </c>
      <c r="C13" s="210">
        <v>776760</v>
      </c>
      <c r="D13" s="211">
        <v>6</v>
      </c>
      <c r="E13" s="212">
        <v>-776760</v>
      </c>
      <c r="F13" s="218">
        <v>-6</v>
      </c>
      <c r="G13" s="212">
        <v>0</v>
      </c>
      <c r="H13" s="218">
        <v>0</v>
      </c>
    </row>
    <row r="14" spans="1:9" outlineLevel="2" x14ac:dyDescent="0.2">
      <c r="A14" s="208"/>
      <c r="B14" s="209" t="s">
        <v>371</v>
      </c>
      <c r="C14" s="210">
        <v>776760</v>
      </c>
      <c r="D14" s="211">
        <v>6</v>
      </c>
      <c r="E14" s="212">
        <v>-776760</v>
      </c>
      <c r="F14" s="218">
        <v>-6</v>
      </c>
      <c r="G14" s="212">
        <v>0</v>
      </c>
      <c r="H14" s="218">
        <v>0</v>
      </c>
    </row>
    <row r="15" spans="1:9" outlineLevel="2" x14ac:dyDescent="0.2">
      <c r="A15" s="208"/>
      <c r="B15" s="209" t="s">
        <v>372</v>
      </c>
      <c r="C15" s="210">
        <v>776760</v>
      </c>
      <c r="D15" s="211">
        <v>6</v>
      </c>
      <c r="E15" s="212">
        <v>-776760</v>
      </c>
      <c r="F15" s="218">
        <v>-6</v>
      </c>
      <c r="G15" s="212">
        <v>0</v>
      </c>
      <c r="H15" s="218">
        <v>0</v>
      </c>
    </row>
    <row r="16" spans="1:9" outlineLevel="2" x14ac:dyDescent="0.2">
      <c r="A16" s="208"/>
      <c r="B16" s="209" t="s">
        <v>373</v>
      </c>
      <c r="C16" s="210">
        <v>776760</v>
      </c>
      <c r="D16" s="211">
        <v>6</v>
      </c>
      <c r="E16" s="212">
        <v>-776760</v>
      </c>
      <c r="F16" s="218">
        <v>-6</v>
      </c>
      <c r="G16" s="212">
        <v>0</v>
      </c>
      <c r="H16" s="218">
        <v>0</v>
      </c>
    </row>
    <row r="17" spans="1:8" outlineLevel="2" x14ac:dyDescent="0.2">
      <c r="A17" s="208"/>
      <c r="B17" s="209" t="s">
        <v>374</v>
      </c>
      <c r="C17" s="210">
        <v>1294599.6399999999</v>
      </c>
      <c r="D17" s="211">
        <v>10</v>
      </c>
      <c r="E17" s="212">
        <v>-1294599.6399999999</v>
      </c>
      <c r="F17" s="218">
        <v>-10</v>
      </c>
      <c r="G17" s="212">
        <v>0</v>
      </c>
      <c r="H17" s="218">
        <v>0</v>
      </c>
    </row>
    <row r="18" spans="1:8" x14ac:dyDescent="0.2">
      <c r="A18" s="286" t="s">
        <v>36</v>
      </c>
      <c r="B18" s="286" t="s">
        <v>37</v>
      </c>
      <c r="C18" s="232">
        <v>37232875.829999998</v>
      </c>
      <c r="D18" s="234">
        <v>291</v>
      </c>
      <c r="E18" s="205">
        <v>-37232875.829999998</v>
      </c>
      <c r="F18" s="207">
        <v>-291</v>
      </c>
      <c r="G18" s="205">
        <v>0</v>
      </c>
      <c r="H18" s="207">
        <v>0</v>
      </c>
    </row>
    <row r="19" spans="1:8" outlineLevel="2" x14ac:dyDescent="0.2">
      <c r="A19" s="208"/>
      <c r="B19" s="209" t="s">
        <v>363</v>
      </c>
      <c r="C19" s="210">
        <v>3070752.72</v>
      </c>
      <c r="D19" s="211">
        <v>24</v>
      </c>
      <c r="E19" s="212">
        <v>-3070752.72</v>
      </c>
      <c r="F19" s="218">
        <v>-24</v>
      </c>
      <c r="G19" s="212">
        <v>0</v>
      </c>
      <c r="H19" s="218">
        <v>0</v>
      </c>
    </row>
    <row r="20" spans="1:8" outlineLevel="2" x14ac:dyDescent="0.2">
      <c r="A20" s="208"/>
      <c r="B20" s="209" t="s">
        <v>364</v>
      </c>
      <c r="C20" s="210">
        <v>3070752.72</v>
      </c>
      <c r="D20" s="211">
        <v>24</v>
      </c>
      <c r="E20" s="212">
        <v>-3070752.72</v>
      </c>
      <c r="F20" s="218">
        <v>-24</v>
      </c>
      <c r="G20" s="212">
        <v>0</v>
      </c>
      <c r="H20" s="218">
        <v>0</v>
      </c>
    </row>
    <row r="21" spans="1:8" outlineLevel="2" x14ac:dyDescent="0.2">
      <c r="A21" s="208"/>
      <c r="B21" s="209" t="s">
        <v>365</v>
      </c>
      <c r="C21" s="210">
        <v>3070752.72</v>
      </c>
      <c r="D21" s="211">
        <v>24</v>
      </c>
      <c r="E21" s="212">
        <v>-3070752.72</v>
      </c>
      <c r="F21" s="218">
        <v>-24</v>
      </c>
      <c r="G21" s="212">
        <v>0</v>
      </c>
      <c r="H21" s="218">
        <v>0</v>
      </c>
    </row>
    <row r="22" spans="1:8" outlineLevel="2" x14ac:dyDescent="0.2">
      <c r="A22" s="208"/>
      <c r="B22" s="209" t="s">
        <v>366</v>
      </c>
      <c r="C22" s="210">
        <v>3070752.72</v>
      </c>
      <c r="D22" s="211">
        <v>24</v>
      </c>
      <c r="E22" s="212">
        <v>-3070752.72</v>
      </c>
      <c r="F22" s="218">
        <v>-24</v>
      </c>
      <c r="G22" s="212">
        <v>0</v>
      </c>
      <c r="H22" s="218">
        <v>0</v>
      </c>
    </row>
    <row r="23" spans="1:8" outlineLevel="2" x14ac:dyDescent="0.2">
      <c r="A23" s="208"/>
      <c r="B23" s="209" t="s">
        <v>367</v>
      </c>
      <c r="C23" s="210">
        <v>3070752.72</v>
      </c>
      <c r="D23" s="211">
        <v>24</v>
      </c>
      <c r="E23" s="212">
        <v>-3070752.72</v>
      </c>
      <c r="F23" s="218">
        <v>-24</v>
      </c>
      <c r="G23" s="212">
        <v>0</v>
      </c>
      <c r="H23" s="218">
        <v>0</v>
      </c>
    </row>
    <row r="24" spans="1:8" outlineLevel="2" x14ac:dyDescent="0.2">
      <c r="A24" s="208"/>
      <c r="B24" s="209" t="s">
        <v>368</v>
      </c>
      <c r="C24" s="210">
        <v>3070752.72</v>
      </c>
      <c r="D24" s="211">
        <v>24</v>
      </c>
      <c r="E24" s="212">
        <v>-3070752.72</v>
      </c>
      <c r="F24" s="218">
        <v>-24</v>
      </c>
      <c r="G24" s="212">
        <v>0</v>
      </c>
      <c r="H24" s="218">
        <v>0</v>
      </c>
    </row>
    <row r="25" spans="1:8" outlineLevel="2" x14ac:dyDescent="0.2">
      <c r="A25" s="208"/>
      <c r="B25" s="209" t="s">
        <v>369</v>
      </c>
      <c r="C25" s="210">
        <v>3070752.72</v>
      </c>
      <c r="D25" s="211">
        <v>24</v>
      </c>
      <c r="E25" s="212">
        <v>-3070752.72</v>
      </c>
      <c r="F25" s="218">
        <v>-24</v>
      </c>
      <c r="G25" s="212">
        <v>0</v>
      </c>
      <c r="H25" s="218">
        <v>0</v>
      </c>
    </row>
    <row r="26" spans="1:8" outlineLevel="2" x14ac:dyDescent="0.2">
      <c r="A26" s="208"/>
      <c r="B26" s="209" t="s">
        <v>370</v>
      </c>
      <c r="C26" s="210">
        <v>3070752.72</v>
      </c>
      <c r="D26" s="211">
        <v>24</v>
      </c>
      <c r="E26" s="212">
        <v>-3070752.72</v>
      </c>
      <c r="F26" s="218">
        <v>-24</v>
      </c>
      <c r="G26" s="212">
        <v>0</v>
      </c>
      <c r="H26" s="218">
        <v>0</v>
      </c>
    </row>
    <row r="27" spans="1:8" outlineLevel="2" x14ac:dyDescent="0.2">
      <c r="A27" s="208"/>
      <c r="B27" s="209" t="s">
        <v>371</v>
      </c>
      <c r="C27" s="210">
        <v>3070752.72</v>
      </c>
      <c r="D27" s="211">
        <v>24</v>
      </c>
      <c r="E27" s="212">
        <v>-3070752.72</v>
      </c>
      <c r="F27" s="218">
        <v>-24</v>
      </c>
      <c r="G27" s="212">
        <v>0</v>
      </c>
      <c r="H27" s="218">
        <v>0</v>
      </c>
    </row>
    <row r="28" spans="1:8" outlineLevel="2" x14ac:dyDescent="0.2">
      <c r="A28" s="208"/>
      <c r="B28" s="209" t="s">
        <v>372</v>
      </c>
      <c r="C28" s="210">
        <v>3070752.72</v>
      </c>
      <c r="D28" s="211">
        <v>24</v>
      </c>
      <c r="E28" s="212">
        <v>-3070752.72</v>
      </c>
      <c r="F28" s="218">
        <v>-24</v>
      </c>
      <c r="G28" s="212">
        <v>0</v>
      </c>
      <c r="H28" s="218">
        <v>0</v>
      </c>
    </row>
    <row r="29" spans="1:8" outlineLevel="2" x14ac:dyDescent="0.2">
      <c r="A29" s="208"/>
      <c r="B29" s="209" t="s">
        <v>373</v>
      </c>
      <c r="C29" s="210">
        <v>3070752.72</v>
      </c>
      <c r="D29" s="211">
        <v>24</v>
      </c>
      <c r="E29" s="212">
        <v>-3070752.72</v>
      </c>
      <c r="F29" s="218">
        <v>-24</v>
      </c>
      <c r="G29" s="212">
        <v>0</v>
      </c>
      <c r="H29" s="218">
        <v>0</v>
      </c>
    </row>
    <row r="30" spans="1:8" outlineLevel="2" x14ac:dyDescent="0.2">
      <c r="A30" s="208"/>
      <c r="B30" s="209" t="s">
        <v>374</v>
      </c>
      <c r="C30" s="210">
        <v>3454595.91</v>
      </c>
      <c r="D30" s="211">
        <v>27</v>
      </c>
      <c r="E30" s="212">
        <v>-3454595.91</v>
      </c>
      <c r="F30" s="218">
        <v>-27</v>
      </c>
      <c r="G30" s="212">
        <v>0</v>
      </c>
      <c r="H30" s="218">
        <v>0</v>
      </c>
    </row>
    <row r="31" spans="1:8" x14ac:dyDescent="0.2">
      <c r="A31" s="286" t="s">
        <v>203</v>
      </c>
      <c r="B31" s="286" t="s">
        <v>204</v>
      </c>
      <c r="C31" s="232">
        <v>20793135.48</v>
      </c>
      <c r="D31" s="234">
        <v>165</v>
      </c>
      <c r="E31" s="205">
        <v>47071835.469999999</v>
      </c>
      <c r="F31" s="206">
        <v>367</v>
      </c>
      <c r="G31" s="205">
        <v>67864970.950000003</v>
      </c>
      <c r="H31" s="207">
        <v>532</v>
      </c>
    </row>
    <row r="32" spans="1:8" outlineLevel="2" x14ac:dyDescent="0.2">
      <c r="A32" s="208"/>
      <c r="B32" s="209" t="s">
        <v>363</v>
      </c>
      <c r="C32" s="210">
        <v>1638247</v>
      </c>
      <c r="D32" s="211">
        <v>13</v>
      </c>
      <c r="E32" s="212">
        <v>3922652.96</v>
      </c>
      <c r="F32" s="213">
        <v>32</v>
      </c>
      <c r="G32" s="212">
        <v>5560899.96</v>
      </c>
      <c r="H32" s="218">
        <v>45</v>
      </c>
    </row>
    <row r="33" spans="1:8" outlineLevel="2" x14ac:dyDescent="0.2">
      <c r="A33" s="208"/>
      <c r="B33" s="209" t="s">
        <v>364</v>
      </c>
      <c r="C33" s="210">
        <v>1638247</v>
      </c>
      <c r="D33" s="211">
        <v>13</v>
      </c>
      <c r="E33" s="212">
        <v>3922652.96</v>
      </c>
      <c r="F33" s="213">
        <v>32</v>
      </c>
      <c r="G33" s="212">
        <v>5560899.96</v>
      </c>
      <c r="H33" s="218">
        <v>45</v>
      </c>
    </row>
    <row r="34" spans="1:8" outlineLevel="2" x14ac:dyDescent="0.2">
      <c r="A34" s="208"/>
      <c r="B34" s="209" t="s">
        <v>365</v>
      </c>
      <c r="C34" s="210">
        <v>1638247</v>
      </c>
      <c r="D34" s="211">
        <v>13</v>
      </c>
      <c r="E34" s="212">
        <v>3922652.96</v>
      </c>
      <c r="F34" s="213">
        <v>32</v>
      </c>
      <c r="G34" s="212">
        <v>5560899.96</v>
      </c>
      <c r="H34" s="218">
        <v>45</v>
      </c>
    </row>
    <row r="35" spans="1:8" outlineLevel="2" x14ac:dyDescent="0.2">
      <c r="A35" s="208"/>
      <c r="B35" s="209" t="s">
        <v>366</v>
      </c>
      <c r="C35" s="210">
        <v>1638247</v>
      </c>
      <c r="D35" s="211">
        <v>13</v>
      </c>
      <c r="E35" s="212">
        <v>3922652.96</v>
      </c>
      <c r="F35" s="213">
        <v>32</v>
      </c>
      <c r="G35" s="212">
        <v>5560899.96</v>
      </c>
      <c r="H35" s="218">
        <v>45</v>
      </c>
    </row>
    <row r="36" spans="1:8" outlineLevel="2" x14ac:dyDescent="0.2">
      <c r="A36" s="208"/>
      <c r="B36" s="209" t="s">
        <v>367</v>
      </c>
      <c r="C36" s="210">
        <v>1638247</v>
      </c>
      <c r="D36" s="211">
        <v>13</v>
      </c>
      <c r="E36" s="212">
        <v>3922652.96</v>
      </c>
      <c r="F36" s="213">
        <v>32</v>
      </c>
      <c r="G36" s="212">
        <v>5560899.96</v>
      </c>
      <c r="H36" s="218">
        <v>45</v>
      </c>
    </row>
    <row r="37" spans="1:8" outlineLevel="2" x14ac:dyDescent="0.2">
      <c r="A37" s="208"/>
      <c r="B37" s="209" t="s">
        <v>368</v>
      </c>
      <c r="C37" s="210">
        <v>1638247</v>
      </c>
      <c r="D37" s="211">
        <v>13</v>
      </c>
      <c r="E37" s="212">
        <v>3922652.96</v>
      </c>
      <c r="F37" s="213">
        <v>32</v>
      </c>
      <c r="G37" s="212">
        <v>5560899.96</v>
      </c>
      <c r="H37" s="218">
        <v>45</v>
      </c>
    </row>
    <row r="38" spans="1:8" outlineLevel="2" x14ac:dyDescent="0.2">
      <c r="A38" s="208"/>
      <c r="B38" s="209" t="s">
        <v>369</v>
      </c>
      <c r="C38" s="210">
        <v>1638247</v>
      </c>
      <c r="D38" s="211">
        <v>13</v>
      </c>
      <c r="E38" s="212">
        <v>3922652.96</v>
      </c>
      <c r="F38" s="213">
        <v>32</v>
      </c>
      <c r="G38" s="212">
        <v>5560899.96</v>
      </c>
      <c r="H38" s="218">
        <v>45</v>
      </c>
    </row>
    <row r="39" spans="1:8" outlineLevel="2" x14ac:dyDescent="0.2">
      <c r="A39" s="208"/>
      <c r="B39" s="209" t="s">
        <v>370</v>
      </c>
      <c r="C39" s="210">
        <v>1638247</v>
      </c>
      <c r="D39" s="211">
        <v>13</v>
      </c>
      <c r="E39" s="212">
        <v>3922652.96</v>
      </c>
      <c r="F39" s="213">
        <v>31</v>
      </c>
      <c r="G39" s="212">
        <v>5560899.96</v>
      </c>
      <c r="H39" s="218">
        <v>44</v>
      </c>
    </row>
    <row r="40" spans="1:8" outlineLevel="2" x14ac:dyDescent="0.2">
      <c r="A40" s="208"/>
      <c r="B40" s="209" t="s">
        <v>371</v>
      </c>
      <c r="C40" s="210">
        <v>1638247</v>
      </c>
      <c r="D40" s="211">
        <v>13</v>
      </c>
      <c r="E40" s="212">
        <v>3922652.96</v>
      </c>
      <c r="F40" s="213">
        <v>28</v>
      </c>
      <c r="G40" s="212">
        <v>5560899.96</v>
      </c>
      <c r="H40" s="218">
        <v>41</v>
      </c>
    </row>
    <row r="41" spans="1:8" outlineLevel="2" x14ac:dyDescent="0.2">
      <c r="A41" s="208"/>
      <c r="B41" s="209" t="s">
        <v>372</v>
      </c>
      <c r="C41" s="210">
        <v>1638247</v>
      </c>
      <c r="D41" s="211">
        <v>13</v>
      </c>
      <c r="E41" s="212">
        <v>3922652.96</v>
      </c>
      <c r="F41" s="213">
        <v>28</v>
      </c>
      <c r="G41" s="212">
        <v>5560899.96</v>
      </c>
      <c r="H41" s="218">
        <v>41</v>
      </c>
    </row>
    <row r="42" spans="1:8" outlineLevel="2" x14ac:dyDescent="0.2">
      <c r="A42" s="208"/>
      <c r="B42" s="209" t="s">
        <v>373</v>
      </c>
      <c r="C42" s="210">
        <v>1638247</v>
      </c>
      <c r="D42" s="211">
        <v>13</v>
      </c>
      <c r="E42" s="212">
        <v>3922652.96</v>
      </c>
      <c r="F42" s="213">
        <v>28</v>
      </c>
      <c r="G42" s="212">
        <v>5560899.96</v>
      </c>
      <c r="H42" s="218">
        <v>41</v>
      </c>
    </row>
    <row r="43" spans="1:8" outlineLevel="2" x14ac:dyDescent="0.2">
      <c r="A43" s="208"/>
      <c r="B43" s="209" t="s">
        <v>374</v>
      </c>
      <c r="C43" s="210">
        <v>2772418.48</v>
      </c>
      <c r="D43" s="211">
        <v>22</v>
      </c>
      <c r="E43" s="212">
        <v>3922652.96</v>
      </c>
      <c r="F43" s="213">
        <v>28</v>
      </c>
      <c r="G43" s="212">
        <v>6695071.4400000004</v>
      </c>
      <c r="H43" s="218">
        <v>50</v>
      </c>
    </row>
    <row r="44" spans="1:8" x14ac:dyDescent="0.2">
      <c r="A44" s="368" t="s">
        <v>100</v>
      </c>
      <c r="B44" s="368"/>
      <c r="C44" s="232">
        <v>67864970.950000003</v>
      </c>
      <c r="D44" s="233">
        <v>532</v>
      </c>
      <c r="E44" s="232">
        <v>0</v>
      </c>
      <c r="F44" s="233">
        <v>0</v>
      </c>
      <c r="G44" s="232">
        <v>67864970.950000003</v>
      </c>
      <c r="H44" s="233">
        <v>532</v>
      </c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H109"/>
  <sheetViews>
    <sheetView view="pageBreakPreview" zoomScale="120" zoomScaleNormal="100" zoomScaleSheetLayoutView="120" workbookViewId="0">
      <pane xSplit="2" ySplit="4" topLeftCell="C9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x14ac:dyDescent="0.2"/>
  <cols>
    <col min="1" max="1" width="10.33203125" style="16" customWidth="1"/>
    <col min="2" max="2" width="33.83203125" style="16" customWidth="1"/>
    <col min="3" max="3" width="13.6640625" style="16" customWidth="1"/>
    <col min="4" max="4" width="8.5" style="16" customWidth="1"/>
    <col min="5" max="5" width="13.6640625" style="201" customWidth="1"/>
    <col min="6" max="6" width="8.5" style="16" customWidth="1"/>
    <col min="7" max="7" width="13.6640625" style="201" customWidth="1"/>
    <col min="8" max="8" width="8.5" style="16" customWidth="1"/>
    <col min="9" max="9" width="14.5" style="10" customWidth="1"/>
    <col min="10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354</v>
      </c>
      <c r="G1" s="383"/>
      <c r="H1" s="383"/>
    </row>
    <row r="2" spans="1:8" s="11" customFormat="1" ht="36" customHeight="1" x14ac:dyDescent="0.2">
      <c r="A2" s="385" t="s">
        <v>353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288" t="s">
        <v>0</v>
      </c>
      <c r="B5" s="288" t="s">
        <v>1</v>
      </c>
      <c r="C5" s="203">
        <v>375904879.94</v>
      </c>
      <c r="D5" s="204">
        <v>7929</v>
      </c>
      <c r="E5" s="203">
        <v>-8308260.8300000001</v>
      </c>
      <c r="F5" s="204">
        <v>-186</v>
      </c>
      <c r="G5" s="203">
        <v>367596619.11000001</v>
      </c>
      <c r="H5" s="204">
        <v>7743</v>
      </c>
    </row>
    <row r="6" spans="1:8" x14ac:dyDescent="0.2">
      <c r="A6" s="336"/>
      <c r="B6" s="287" t="s">
        <v>152</v>
      </c>
      <c r="C6" s="197">
        <v>8975533.2599999998</v>
      </c>
      <c r="D6" s="199">
        <v>515</v>
      </c>
      <c r="E6" s="197">
        <v>0</v>
      </c>
      <c r="F6" s="198">
        <v>0</v>
      </c>
      <c r="G6" s="197">
        <v>8975533.2599999998</v>
      </c>
      <c r="H6" s="198">
        <v>515</v>
      </c>
    </row>
    <row r="7" spans="1:8" x14ac:dyDescent="0.2">
      <c r="A7" s="336"/>
      <c r="B7" s="287" t="s">
        <v>153</v>
      </c>
      <c r="C7" s="197">
        <v>23209539.670000002</v>
      </c>
      <c r="D7" s="199">
        <v>385</v>
      </c>
      <c r="E7" s="197">
        <v>0</v>
      </c>
      <c r="F7" s="198">
        <v>0</v>
      </c>
      <c r="G7" s="197">
        <v>23209539.670000002</v>
      </c>
      <c r="H7" s="198">
        <v>385</v>
      </c>
    </row>
    <row r="8" spans="1:8" x14ac:dyDescent="0.2">
      <c r="A8" s="336"/>
      <c r="B8" s="287" t="s">
        <v>154</v>
      </c>
      <c r="C8" s="197">
        <v>33143576.030000001</v>
      </c>
      <c r="D8" s="199">
        <v>515</v>
      </c>
      <c r="E8" s="197">
        <v>0</v>
      </c>
      <c r="F8" s="198">
        <v>0</v>
      </c>
      <c r="G8" s="197">
        <v>33143576.030000001</v>
      </c>
      <c r="H8" s="198">
        <v>515</v>
      </c>
    </row>
    <row r="9" spans="1:8" x14ac:dyDescent="0.2">
      <c r="A9" s="336"/>
      <c r="B9" s="287" t="s">
        <v>155</v>
      </c>
      <c r="C9" s="197">
        <v>33143576.030000001</v>
      </c>
      <c r="D9" s="199">
        <v>515</v>
      </c>
      <c r="E9" s="197">
        <v>0</v>
      </c>
      <c r="F9" s="198">
        <v>0</v>
      </c>
      <c r="G9" s="197">
        <v>33143576.030000001</v>
      </c>
      <c r="H9" s="198">
        <v>515</v>
      </c>
    </row>
    <row r="10" spans="1:8" x14ac:dyDescent="0.2">
      <c r="A10" s="336"/>
      <c r="B10" s="287" t="s">
        <v>156</v>
      </c>
      <c r="C10" s="197">
        <v>32980523.190000001</v>
      </c>
      <c r="D10" s="199">
        <v>495</v>
      </c>
      <c r="E10" s="197">
        <v>0</v>
      </c>
      <c r="F10" s="198">
        <v>0</v>
      </c>
      <c r="G10" s="197">
        <v>32980523.190000001</v>
      </c>
      <c r="H10" s="198">
        <v>495</v>
      </c>
    </row>
    <row r="11" spans="1:8" x14ac:dyDescent="0.2">
      <c r="A11" s="336"/>
      <c r="B11" s="287" t="s">
        <v>157</v>
      </c>
      <c r="C11" s="197">
        <v>32980523.190000001</v>
      </c>
      <c r="D11" s="199">
        <v>495</v>
      </c>
      <c r="E11" s="197">
        <v>0</v>
      </c>
      <c r="F11" s="198">
        <v>0</v>
      </c>
      <c r="G11" s="197">
        <v>32980523.190000001</v>
      </c>
      <c r="H11" s="198">
        <v>495</v>
      </c>
    </row>
    <row r="12" spans="1:8" x14ac:dyDescent="0.2">
      <c r="A12" s="336"/>
      <c r="B12" s="287" t="s">
        <v>158</v>
      </c>
      <c r="C12" s="197">
        <v>32980523.190000001</v>
      </c>
      <c r="D12" s="199">
        <v>495</v>
      </c>
      <c r="E12" s="197">
        <v>0</v>
      </c>
      <c r="F12" s="198">
        <v>0</v>
      </c>
      <c r="G12" s="197">
        <v>32980523.190000001</v>
      </c>
      <c r="H12" s="198">
        <v>495</v>
      </c>
    </row>
    <row r="13" spans="1:8" x14ac:dyDescent="0.2">
      <c r="A13" s="336"/>
      <c r="B13" s="287" t="s">
        <v>159</v>
      </c>
      <c r="C13" s="197">
        <v>32980523.190000001</v>
      </c>
      <c r="D13" s="199">
        <v>495</v>
      </c>
      <c r="E13" s="197">
        <v>0</v>
      </c>
      <c r="F13" s="198">
        <v>0</v>
      </c>
      <c r="G13" s="197">
        <v>32980523.190000001</v>
      </c>
      <c r="H13" s="198">
        <v>495</v>
      </c>
    </row>
    <row r="14" spans="1:8" x14ac:dyDescent="0.2">
      <c r="A14" s="336"/>
      <c r="B14" s="287" t="s">
        <v>160</v>
      </c>
      <c r="C14" s="197">
        <v>32980523.190000001</v>
      </c>
      <c r="D14" s="199">
        <v>495</v>
      </c>
      <c r="E14" s="197">
        <v>0</v>
      </c>
      <c r="F14" s="198">
        <v>0</v>
      </c>
      <c r="G14" s="197">
        <v>32980523.190000001</v>
      </c>
      <c r="H14" s="198">
        <v>495</v>
      </c>
    </row>
    <row r="15" spans="1:8" x14ac:dyDescent="0.2">
      <c r="A15" s="336"/>
      <c r="B15" s="287" t="s">
        <v>161</v>
      </c>
      <c r="C15" s="197">
        <v>32980523.190000001</v>
      </c>
      <c r="D15" s="199">
        <v>499</v>
      </c>
      <c r="E15" s="197">
        <v>0</v>
      </c>
      <c r="F15" s="198">
        <v>0</v>
      </c>
      <c r="G15" s="197">
        <v>32980523.190000001</v>
      </c>
      <c r="H15" s="198">
        <v>499</v>
      </c>
    </row>
    <row r="16" spans="1:8" x14ac:dyDescent="0.2">
      <c r="A16" s="336"/>
      <c r="B16" s="287" t="s">
        <v>162</v>
      </c>
      <c r="C16" s="197">
        <v>46506042.939999998</v>
      </c>
      <c r="D16" s="198">
        <v>2525</v>
      </c>
      <c r="E16" s="197">
        <v>0</v>
      </c>
      <c r="F16" s="198">
        <v>0</v>
      </c>
      <c r="G16" s="197">
        <v>46506042.939999998</v>
      </c>
      <c r="H16" s="198">
        <v>2525</v>
      </c>
    </row>
    <row r="17" spans="1:8" x14ac:dyDescent="0.2">
      <c r="A17" s="336"/>
      <c r="B17" s="287" t="s">
        <v>163</v>
      </c>
      <c r="C17" s="197">
        <v>33043472.870000001</v>
      </c>
      <c r="D17" s="199">
        <v>500</v>
      </c>
      <c r="E17" s="197">
        <v>-8308260.8300000001</v>
      </c>
      <c r="F17" s="198">
        <v>-186</v>
      </c>
      <c r="G17" s="197">
        <v>24735212.039999999</v>
      </c>
      <c r="H17" s="198">
        <v>314</v>
      </c>
    </row>
    <row r="18" spans="1:8" x14ac:dyDescent="0.2">
      <c r="A18" s="288" t="s">
        <v>18</v>
      </c>
      <c r="B18" s="288" t="s">
        <v>19</v>
      </c>
      <c r="C18" s="203">
        <v>27528056.379999999</v>
      </c>
      <c r="D18" s="217">
        <v>578</v>
      </c>
      <c r="E18" s="203">
        <v>-1456676.16</v>
      </c>
      <c r="F18" s="204">
        <v>-30</v>
      </c>
      <c r="G18" s="203">
        <v>26071380.219999999</v>
      </c>
      <c r="H18" s="204">
        <v>548</v>
      </c>
    </row>
    <row r="19" spans="1:8" x14ac:dyDescent="0.2">
      <c r="A19" s="336"/>
      <c r="B19" s="287" t="s">
        <v>152</v>
      </c>
      <c r="C19" s="197">
        <v>1130230.8500000001</v>
      </c>
      <c r="D19" s="199">
        <v>44</v>
      </c>
      <c r="E19" s="197">
        <v>0</v>
      </c>
      <c r="F19" s="198">
        <v>0</v>
      </c>
      <c r="G19" s="197">
        <v>1130230.8500000001</v>
      </c>
      <c r="H19" s="198">
        <v>44</v>
      </c>
    </row>
    <row r="20" spans="1:8" x14ac:dyDescent="0.2">
      <c r="A20" s="336"/>
      <c r="B20" s="287" t="s">
        <v>153</v>
      </c>
      <c r="C20" s="197">
        <v>2181147.3199999998</v>
      </c>
      <c r="D20" s="199">
        <v>44</v>
      </c>
      <c r="E20" s="197">
        <v>0</v>
      </c>
      <c r="F20" s="198">
        <v>0</v>
      </c>
      <c r="G20" s="197">
        <v>2181147.3199999998</v>
      </c>
      <c r="H20" s="198">
        <v>44</v>
      </c>
    </row>
    <row r="21" spans="1:8" x14ac:dyDescent="0.2">
      <c r="A21" s="336"/>
      <c r="B21" s="287" t="s">
        <v>154</v>
      </c>
      <c r="C21" s="197">
        <v>2181147.3199999998</v>
      </c>
      <c r="D21" s="199">
        <v>44</v>
      </c>
      <c r="E21" s="197">
        <v>0</v>
      </c>
      <c r="F21" s="198">
        <v>0</v>
      </c>
      <c r="G21" s="197">
        <v>2181147.3199999998</v>
      </c>
      <c r="H21" s="198">
        <v>44</v>
      </c>
    </row>
    <row r="22" spans="1:8" x14ac:dyDescent="0.2">
      <c r="A22" s="336"/>
      <c r="B22" s="287" t="s">
        <v>155</v>
      </c>
      <c r="C22" s="197">
        <v>2181147.3199999998</v>
      </c>
      <c r="D22" s="199">
        <v>44</v>
      </c>
      <c r="E22" s="197">
        <v>0</v>
      </c>
      <c r="F22" s="198">
        <v>0</v>
      </c>
      <c r="G22" s="197">
        <v>2181147.3199999998</v>
      </c>
      <c r="H22" s="198">
        <v>44</v>
      </c>
    </row>
    <row r="23" spans="1:8" x14ac:dyDescent="0.2">
      <c r="A23" s="336"/>
      <c r="B23" s="287" t="s">
        <v>156</v>
      </c>
      <c r="C23" s="197">
        <v>2181147.3199999998</v>
      </c>
      <c r="D23" s="199">
        <v>44</v>
      </c>
      <c r="E23" s="197">
        <v>0</v>
      </c>
      <c r="F23" s="198">
        <v>0</v>
      </c>
      <c r="G23" s="197">
        <v>2181147.3199999998</v>
      </c>
      <c r="H23" s="198">
        <v>44</v>
      </c>
    </row>
    <row r="24" spans="1:8" x14ac:dyDescent="0.2">
      <c r="A24" s="336"/>
      <c r="B24" s="287" t="s">
        <v>157</v>
      </c>
      <c r="C24" s="197">
        <v>2181147.3199999998</v>
      </c>
      <c r="D24" s="199">
        <v>44</v>
      </c>
      <c r="E24" s="197">
        <v>0</v>
      </c>
      <c r="F24" s="198">
        <v>0</v>
      </c>
      <c r="G24" s="197">
        <v>2181147.3199999998</v>
      </c>
      <c r="H24" s="198">
        <v>44</v>
      </c>
    </row>
    <row r="25" spans="1:8" x14ac:dyDescent="0.2">
      <c r="A25" s="336"/>
      <c r="B25" s="287" t="s">
        <v>158</v>
      </c>
      <c r="C25" s="197">
        <v>2181147.3199999998</v>
      </c>
      <c r="D25" s="199">
        <v>44</v>
      </c>
      <c r="E25" s="197">
        <v>0</v>
      </c>
      <c r="F25" s="198">
        <v>0</v>
      </c>
      <c r="G25" s="197">
        <v>2181147.3199999998</v>
      </c>
      <c r="H25" s="198">
        <v>44</v>
      </c>
    </row>
    <row r="26" spans="1:8" x14ac:dyDescent="0.2">
      <c r="A26" s="336"/>
      <c r="B26" s="287" t="s">
        <v>159</v>
      </c>
      <c r="C26" s="197">
        <v>2181147.3199999998</v>
      </c>
      <c r="D26" s="199">
        <v>44</v>
      </c>
      <c r="E26" s="197">
        <v>0</v>
      </c>
      <c r="F26" s="198">
        <v>0</v>
      </c>
      <c r="G26" s="197">
        <v>2181147.3199999998</v>
      </c>
      <c r="H26" s="198">
        <v>44</v>
      </c>
    </row>
    <row r="27" spans="1:8" x14ac:dyDescent="0.2">
      <c r="A27" s="336"/>
      <c r="B27" s="287" t="s">
        <v>160</v>
      </c>
      <c r="C27" s="197">
        <v>2181147.3199999998</v>
      </c>
      <c r="D27" s="199">
        <v>44</v>
      </c>
      <c r="E27" s="197">
        <v>0</v>
      </c>
      <c r="F27" s="198">
        <v>0</v>
      </c>
      <c r="G27" s="197">
        <v>2181147.3199999998</v>
      </c>
      <c r="H27" s="198">
        <v>44</v>
      </c>
    </row>
    <row r="28" spans="1:8" x14ac:dyDescent="0.2">
      <c r="A28" s="336"/>
      <c r="B28" s="287" t="s">
        <v>161</v>
      </c>
      <c r="C28" s="197">
        <v>2181147.3199999998</v>
      </c>
      <c r="D28" s="199">
        <v>44</v>
      </c>
      <c r="E28" s="197">
        <v>0</v>
      </c>
      <c r="F28" s="198">
        <v>0</v>
      </c>
      <c r="G28" s="197">
        <v>2181147.3199999998</v>
      </c>
      <c r="H28" s="198">
        <v>44</v>
      </c>
    </row>
    <row r="29" spans="1:8" x14ac:dyDescent="0.2">
      <c r="A29" s="336"/>
      <c r="B29" s="287" t="s">
        <v>162</v>
      </c>
      <c r="C29" s="197">
        <v>4487208.47</v>
      </c>
      <c r="D29" s="199">
        <v>92</v>
      </c>
      <c r="E29" s="197">
        <v>0</v>
      </c>
      <c r="F29" s="198">
        <v>0</v>
      </c>
      <c r="G29" s="197">
        <v>4487208.47</v>
      </c>
      <c r="H29" s="198">
        <v>92</v>
      </c>
    </row>
    <row r="30" spans="1:8" x14ac:dyDescent="0.2">
      <c r="A30" s="336"/>
      <c r="B30" s="287" t="s">
        <v>163</v>
      </c>
      <c r="C30" s="197">
        <v>2280291.1800000002</v>
      </c>
      <c r="D30" s="199">
        <v>46</v>
      </c>
      <c r="E30" s="197">
        <v>-1456676.16</v>
      </c>
      <c r="F30" s="198">
        <v>-30</v>
      </c>
      <c r="G30" s="197">
        <v>823615.02</v>
      </c>
      <c r="H30" s="198">
        <v>16</v>
      </c>
    </row>
    <row r="31" spans="1:8" x14ac:dyDescent="0.2">
      <c r="A31" s="288" t="s">
        <v>24</v>
      </c>
      <c r="B31" s="288" t="s">
        <v>25</v>
      </c>
      <c r="C31" s="203">
        <v>18994342.370000001</v>
      </c>
      <c r="D31" s="217">
        <v>470</v>
      </c>
      <c r="E31" s="203">
        <v>-1690161.13</v>
      </c>
      <c r="F31" s="204">
        <v>-42</v>
      </c>
      <c r="G31" s="203">
        <v>17304181.239999998</v>
      </c>
      <c r="H31" s="204">
        <v>428</v>
      </c>
    </row>
    <row r="32" spans="1:8" x14ac:dyDescent="0.2">
      <c r="A32" s="336"/>
      <c r="B32" s="287" t="s">
        <v>152</v>
      </c>
      <c r="C32" s="197">
        <v>1374631.22</v>
      </c>
      <c r="D32" s="199">
        <v>39</v>
      </c>
      <c r="E32" s="197">
        <v>0</v>
      </c>
      <c r="F32" s="198">
        <v>0</v>
      </c>
      <c r="G32" s="197">
        <v>1374631.22</v>
      </c>
      <c r="H32" s="198">
        <v>39</v>
      </c>
    </row>
    <row r="33" spans="1:8" x14ac:dyDescent="0.2">
      <c r="A33" s="336"/>
      <c r="B33" s="287" t="s">
        <v>153</v>
      </c>
      <c r="C33" s="197">
        <v>1594137.85</v>
      </c>
      <c r="D33" s="199">
        <v>39</v>
      </c>
      <c r="E33" s="197">
        <v>0</v>
      </c>
      <c r="F33" s="198">
        <v>0</v>
      </c>
      <c r="G33" s="197">
        <v>1594137.85</v>
      </c>
      <c r="H33" s="198">
        <v>39</v>
      </c>
    </row>
    <row r="34" spans="1:8" x14ac:dyDescent="0.2">
      <c r="A34" s="336"/>
      <c r="B34" s="287" t="s">
        <v>154</v>
      </c>
      <c r="C34" s="197">
        <v>1594137.85</v>
      </c>
      <c r="D34" s="199">
        <v>39</v>
      </c>
      <c r="E34" s="197">
        <v>0</v>
      </c>
      <c r="F34" s="198">
        <v>0</v>
      </c>
      <c r="G34" s="197">
        <v>1594137.85</v>
      </c>
      <c r="H34" s="198">
        <v>39</v>
      </c>
    </row>
    <row r="35" spans="1:8" x14ac:dyDescent="0.2">
      <c r="A35" s="336"/>
      <c r="B35" s="287" t="s">
        <v>155</v>
      </c>
      <c r="C35" s="197">
        <v>1594137.85</v>
      </c>
      <c r="D35" s="199">
        <v>39</v>
      </c>
      <c r="E35" s="197">
        <v>0</v>
      </c>
      <c r="F35" s="198">
        <v>0</v>
      </c>
      <c r="G35" s="197">
        <v>1594137.85</v>
      </c>
      <c r="H35" s="198">
        <v>39</v>
      </c>
    </row>
    <row r="36" spans="1:8" x14ac:dyDescent="0.2">
      <c r="A36" s="336"/>
      <c r="B36" s="287" t="s">
        <v>156</v>
      </c>
      <c r="C36" s="197">
        <v>1594137.85</v>
      </c>
      <c r="D36" s="199">
        <v>39</v>
      </c>
      <c r="E36" s="197">
        <v>0</v>
      </c>
      <c r="F36" s="198">
        <v>0</v>
      </c>
      <c r="G36" s="197">
        <v>1594137.85</v>
      </c>
      <c r="H36" s="198">
        <v>39</v>
      </c>
    </row>
    <row r="37" spans="1:8" x14ac:dyDescent="0.2">
      <c r="A37" s="336"/>
      <c r="B37" s="287" t="s">
        <v>157</v>
      </c>
      <c r="C37" s="197">
        <v>1594137.85</v>
      </c>
      <c r="D37" s="199">
        <v>39</v>
      </c>
      <c r="E37" s="197">
        <v>0</v>
      </c>
      <c r="F37" s="198">
        <v>0</v>
      </c>
      <c r="G37" s="197">
        <v>1594137.85</v>
      </c>
      <c r="H37" s="198">
        <v>39</v>
      </c>
    </row>
    <row r="38" spans="1:8" x14ac:dyDescent="0.2">
      <c r="A38" s="336"/>
      <c r="B38" s="287" t="s">
        <v>158</v>
      </c>
      <c r="C38" s="197">
        <v>1594137.85</v>
      </c>
      <c r="D38" s="199">
        <v>39</v>
      </c>
      <c r="E38" s="197">
        <v>-11828.48</v>
      </c>
      <c r="F38" s="198">
        <v>0</v>
      </c>
      <c r="G38" s="197">
        <v>1582309.37</v>
      </c>
      <c r="H38" s="198">
        <v>39</v>
      </c>
    </row>
    <row r="39" spans="1:8" x14ac:dyDescent="0.2">
      <c r="A39" s="336"/>
      <c r="B39" s="287" t="s">
        <v>159</v>
      </c>
      <c r="C39" s="197">
        <v>1594137.85</v>
      </c>
      <c r="D39" s="199">
        <v>39</v>
      </c>
      <c r="E39" s="197">
        <v>0</v>
      </c>
      <c r="F39" s="198">
        <v>0</v>
      </c>
      <c r="G39" s="197">
        <v>1594137.85</v>
      </c>
      <c r="H39" s="198">
        <v>39</v>
      </c>
    </row>
    <row r="40" spans="1:8" x14ac:dyDescent="0.2">
      <c r="A40" s="336"/>
      <c r="B40" s="287" t="s">
        <v>160</v>
      </c>
      <c r="C40" s="197">
        <v>1594137.85</v>
      </c>
      <c r="D40" s="199">
        <v>39</v>
      </c>
      <c r="E40" s="197">
        <v>0</v>
      </c>
      <c r="F40" s="198">
        <v>0</v>
      </c>
      <c r="G40" s="197">
        <v>1594137.85</v>
      </c>
      <c r="H40" s="198">
        <v>39</v>
      </c>
    </row>
    <row r="41" spans="1:8" x14ac:dyDescent="0.2">
      <c r="A41" s="336"/>
      <c r="B41" s="287" t="s">
        <v>161</v>
      </c>
      <c r="C41" s="197">
        <v>1594137.85</v>
      </c>
      <c r="D41" s="199">
        <v>39</v>
      </c>
      <c r="E41" s="197">
        <v>0</v>
      </c>
      <c r="F41" s="198">
        <v>0</v>
      </c>
      <c r="G41" s="197">
        <v>1594137.85</v>
      </c>
      <c r="H41" s="198">
        <v>39</v>
      </c>
    </row>
    <row r="42" spans="1:8" x14ac:dyDescent="0.2">
      <c r="A42" s="336"/>
      <c r="B42" s="287" t="s">
        <v>162</v>
      </c>
      <c r="C42" s="197">
        <v>1594137.85</v>
      </c>
      <c r="D42" s="199">
        <v>39</v>
      </c>
      <c r="E42" s="197">
        <v>0</v>
      </c>
      <c r="F42" s="198">
        <v>-1</v>
      </c>
      <c r="G42" s="197">
        <v>1594137.85</v>
      </c>
      <c r="H42" s="198">
        <v>38</v>
      </c>
    </row>
    <row r="43" spans="1:8" x14ac:dyDescent="0.2">
      <c r="A43" s="336"/>
      <c r="B43" s="287" t="s">
        <v>163</v>
      </c>
      <c r="C43" s="197">
        <v>1678332.65</v>
      </c>
      <c r="D43" s="199">
        <v>41</v>
      </c>
      <c r="E43" s="197">
        <v>-1678332.65</v>
      </c>
      <c r="F43" s="198">
        <v>-41</v>
      </c>
      <c r="G43" s="197">
        <v>0</v>
      </c>
      <c r="H43" s="198">
        <v>0</v>
      </c>
    </row>
    <row r="44" spans="1:8" x14ac:dyDescent="0.2">
      <c r="A44" s="288" t="s">
        <v>28</v>
      </c>
      <c r="B44" s="288" t="s">
        <v>29</v>
      </c>
      <c r="C44" s="203">
        <v>24828666.420000002</v>
      </c>
      <c r="D44" s="217">
        <v>611</v>
      </c>
      <c r="E44" s="203">
        <v>-1255560.31</v>
      </c>
      <c r="F44" s="204">
        <v>-31</v>
      </c>
      <c r="G44" s="203">
        <v>23573106.109999999</v>
      </c>
      <c r="H44" s="204">
        <v>580</v>
      </c>
    </row>
    <row r="45" spans="1:8" x14ac:dyDescent="0.2">
      <c r="A45" s="336"/>
      <c r="B45" s="287" t="s">
        <v>152</v>
      </c>
      <c r="C45" s="197">
        <v>1698073.86</v>
      </c>
      <c r="D45" s="199">
        <v>42</v>
      </c>
      <c r="E45" s="197">
        <v>0</v>
      </c>
      <c r="F45" s="198">
        <v>0</v>
      </c>
      <c r="G45" s="197">
        <v>1698073.86</v>
      </c>
      <c r="H45" s="198">
        <v>42</v>
      </c>
    </row>
    <row r="46" spans="1:8" x14ac:dyDescent="0.2">
      <c r="A46" s="336"/>
      <c r="B46" s="287" t="s">
        <v>153</v>
      </c>
      <c r="C46" s="197">
        <v>1051188.58</v>
      </c>
      <c r="D46" s="199">
        <v>26</v>
      </c>
      <c r="E46" s="197">
        <v>0</v>
      </c>
      <c r="F46" s="198">
        <v>0</v>
      </c>
      <c r="G46" s="197">
        <v>1051188.58</v>
      </c>
      <c r="H46" s="198">
        <v>26</v>
      </c>
    </row>
    <row r="47" spans="1:8" x14ac:dyDescent="0.2">
      <c r="A47" s="336"/>
      <c r="B47" s="287" t="s">
        <v>154</v>
      </c>
      <c r="C47" s="197">
        <v>2304528.81</v>
      </c>
      <c r="D47" s="199">
        <v>57</v>
      </c>
      <c r="E47" s="197">
        <v>0</v>
      </c>
      <c r="F47" s="198">
        <v>0</v>
      </c>
      <c r="G47" s="197">
        <v>2304528.81</v>
      </c>
      <c r="H47" s="198">
        <v>57</v>
      </c>
    </row>
    <row r="48" spans="1:8" x14ac:dyDescent="0.2">
      <c r="A48" s="336"/>
      <c r="B48" s="287" t="s">
        <v>155</v>
      </c>
      <c r="C48" s="197">
        <v>1940655.84</v>
      </c>
      <c r="D48" s="199">
        <v>48</v>
      </c>
      <c r="E48" s="197">
        <v>0</v>
      </c>
      <c r="F48" s="198">
        <v>0</v>
      </c>
      <c r="G48" s="197">
        <v>1940655.84</v>
      </c>
      <c r="H48" s="198">
        <v>48</v>
      </c>
    </row>
    <row r="49" spans="1:8" x14ac:dyDescent="0.2">
      <c r="A49" s="336"/>
      <c r="B49" s="287" t="s">
        <v>156</v>
      </c>
      <c r="C49" s="197">
        <v>1617954.44</v>
      </c>
      <c r="D49" s="199">
        <v>40</v>
      </c>
      <c r="E49" s="197">
        <v>0</v>
      </c>
      <c r="F49" s="198">
        <v>0</v>
      </c>
      <c r="G49" s="197">
        <v>1617954.44</v>
      </c>
      <c r="H49" s="198">
        <v>40</v>
      </c>
    </row>
    <row r="50" spans="1:8" x14ac:dyDescent="0.2">
      <c r="A50" s="336"/>
      <c r="B50" s="287" t="s">
        <v>157</v>
      </c>
      <c r="C50" s="197">
        <v>2386130.71</v>
      </c>
      <c r="D50" s="199">
        <v>59</v>
      </c>
      <c r="E50" s="197">
        <v>0</v>
      </c>
      <c r="F50" s="198">
        <v>0</v>
      </c>
      <c r="G50" s="197">
        <v>2386130.71</v>
      </c>
      <c r="H50" s="198">
        <v>59</v>
      </c>
    </row>
    <row r="51" spans="1:8" x14ac:dyDescent="0.2">
      <c r="A51" s="336"/>
      <c r="B51" s="287" t="s">
        <v>158</v>
      </c>
      <c r="C51" s="197">
        <v>1941397.08</v>
      </c>
      <c r="D51" s="199">
        <v>47</v>
      </c>
      <c r="E51" s="197">
        <v>-40430.33</v>
      </c>
      <c r="F51" s="198">
        <v>-3</v>
      </c>
      <c r="G51" s="197">
        <v>1900966.75</v>
      </c>
      <c r="H51" s="198">
        <v>44</v>
      </c>
    </row>
    <row r="52" spans="1:8" x14ac:dyDescent="0.2">
      <c r="A52" s="336"/>
      <c r="B52" s="287" t="s">
        <v>159</v>
      </c>
      <c r="C52" s="197">
        <v>1391384.36</v>
      </c>
      <c r="D52" s="199">
        <v>29</v>
      </c>
      <c r="E52" s="197">
        <v>-582777.76</v>
      </c>
      <c r="F52" s="198">
        <v>-10</v>
      </c>
      <c r="G52" s="197">
        <v>808606.6</v>
      </c>
      <c r="H52" s="198">
        <v>19</v>
      </c>
    </row>
    <row r="53" spans="1:8" x14ac:dyDescent="0.2">
      <c r="A53" s="336"/>
      <c r="B53" s="287" t="s">
        <v>160</v>
      </c>
      <c r="C53" s="197">
        <v>2656400.54</v>
      </c>
      <c r="D53" s="199">
        <v>66</v>
      </c>
      <c r="E53" s="197">
        <v>-473162.72</v>
      </c>
      <c r="F53" s="198">
        <v>-12</v>
      </c>
      <c r="G53" s="197">
        <v>2183237.8199999998</v>
      </c>
      <c r="H53" s="198">
        <v>54</v>
      </c>
    </row>
    <row r="54" spans="1:8" x14ac:dyDescent="0.2">
      <c r="A54" s="336"/>
      <c r="B54" s="287" t="s">
        <v>161</v>
      </c>
      <c r="C54" s="197">
        <v>2784487.72</v>
      </c>
      <c r="D54" s="199">
        <v>68</v>
      </c>
      <c r="E54" s="197">
        <v>-479958.91</v>
      </c>
      <c r="F54" s="198">
        <v>-11</v>
      </c>
      <c r="G54" s="197">
        <v>2304528.81</v>
      </c>
      <c r="H54" s="198">
        <v>57</v>
      </c>
    </row>
    <row r="55" spans="1:8" x14ac:dyDescent="0.2">
      <c r="A55" s="336"/>
      <c r="B55" s="287" t="s">
        <v>162</v>
      </c>
      <c r="C55" s="197">
        <v>2202187.09</v>
      </c>
      <c r="D55" s="199">
        <v>55</v>
      </c>
      <c r="E55" s="197">
        <v>708796.67</v>
      </c>
      <c r="F55" s="198">
        <v>16</v>
      </c>
      <c r="G55" s="197">
        <v>2910983.76</v>
      </c>
      <c r="H55" s="198">
        <v>71</v>
      </c>
    </row>
    <row r="56" spans="1:8" x14ac:dyDescent="0.2">
      <c r="A56" s="336"/>
      <c r="B56" s="287" t="s">
        <v>163</v>
      </c>
      <c r="C56" s="197">
        <v>2854277.39</v>
      </c>
      <c r="D56" s="199">
        <v>74</v>
      </c>
      <c r="E56" s="197">
        <v>-388027.26</v>
      </c>
      <c r="F56" s="198">
        <v>-11</v>
      </c>
      <c r="G56" s="197">
        <v>2466250.13</v>
      </c>
      <c r="H56" s="198">
        <v>63</v>
      </c>
    </row>
    <row r="57" spans="1:8" x14ac:dyDescent="0.2">
      <c r="A57" s="288" t="s">
        <v>32</v>
      </c>
      <c r="B57" s="288" t="s">
        <v>33</v>
      </c>
      <c r="C57" s="203">
        <v>13125043.99</v>
      </c>
      <c r="D57" s="217">
        <v>325</v>
      </c>
      <c r="E57" s="203">
        <v>-373317.92</v>
      </c>
      <c r="F57" s="204">
        <v>-9</v>
      </c>
      <c r="G57" s="203">
        <v>12751726.07</v>
      </c>
      <c r="H57" s="204">
        <v>316</v>
      </c>
    </row>
    <row r="58" spans="1:8" x14ac:dyDescent="0.2">
      <c r="A58" s="336"/>
      <c r="B58" s="287" t="s">
        <v>152</v>
      </c>
      <c r="C58" s="197">
        <v>1091618.9099999999</v>
      </c>
      <c r="D58" s="199">
        <v>27</v>
      </c>
      <c r="E58" s="197">
        <v>0</v>
      </c>
      <c r="F58" s="198">
        <v>0</v>
      </c>
      <c r="G58" s="197">
        <v>1091618.9099999999</v>
      </c>
      <c r="H58" s="198">
        <v>27</v>
      </c>
    </row>
    <row r="59" spans="1:8" x14ac:dyDescent="0.2">
      <c r="A59" s="336"/>
      <c r="B59" s="287" t="s">
        <v>153</v>
      </c>
      <c r="C59" s="197">
        <v>1078041.4099999999</v>
      </c>
      <c r="D59" s="199">
        <v>23</v>
      </c>
      <c r="E59" s="197">
        <v>0</v>
      </c>
      <c r="F59" s="198">
        <v>0</v>
      </c>
      <c r="G59" s="197">
        <v>1078041.4099999999</v>
      </c>
      <c r="H59" s="198">
        <v>23</v>
      </c>
    </row>
    <row r="60" spans="1:8" x14ac:dyDescent="0.2">
      <c r="A60" s="336"/>
      <c r="B60" s="287" t="s">
        <v>154</v>
      </c>
      <c r="C60" s="197">
        <v>1060633.58</v>
      </c>
      <c r="D60" s="199">
        <v>25</v>
      </c>
      <c r="E60" s="197">
        <v>0</v>
      </c>
      <c r="F60" s="198">
        <v>0</v>
      </c>
      <c r="G60" s="197">
        <v>1060633.58</v>
      </c>
      <c r="H60" s="198">
        <v>25</v>
      </c>
    </row>
    <row r="61" spans="1:8" x14ac:dyDescent="0.2">
      <c r="A61" s="336"/>
      <c r="B61" s="287" t="s">
        <v>155</v>
      </c>
      <c r="C61" s="197">
        <v>1060633.58</v>
      </c>
      <c r="D61" s="199">
        <v>25</v>
      </c>
      <c r="E61" s="197">
        <v>0</v>
      </c>
      <c r="F61" s="198">
        <v>0</v>
      </c>
      <c r="G61" s="197">
        <v>1060633.58</v>
      </c>
      <c r="H61" s="198">
        <v>25</v>
      </c>
    </row>
    <row r="62" spans="1:8" x14ac:dyDescent="0.2">
      <c r="A62" s="336"/>
      <c r="B62" s="287" t="s">
        <v>156</v>
      </c>
      <c r="C62" s="197">
        <v>1060633.58</v>
      </c>
      <c r="D62" s="199">
        <v>25</v>
      </c>
      <c r="E62" s="197">
        <v>0</v>
      </c>
      <c r="F62" s="198">
        <v>0</v>
      </c>
      <c r="G62" s="197">
        <v>1060633.58</v>
      </c>
      <c r="H62" s="198">
        <v>25</v>
      </c>
    </row>
    <row r="63" spans="1:8" x14ac:dyDescent="0.2">
      <c r="A63" s="336"/>
      <c r="B63" s="287" t="s">
        <v>157</v>
      </c>
      <c r="C63" s="197">
        <v>1060633.58</v>
      </c>
      <c r="D63" s="199">
        <v>25</v>
      </c>
      <c r="E63" s="197">
        <v>0</v>
      </c>
      <c r="F63" s="198">
        <v>0</v>
      </c>
      <c r="G63" s="197">
        <v>1060633.58</v>
      </c>
      <c r="H63" s="198">
        <v>25</v>
      </c>
    </row>
    <row r="64" spans="1:8" x14ac:dyDescent="0.2">
      <c r="A64" s="336"/>
      <c r="B64" s="287" t="s">
        <v>158</v>
      </c>
      <c r="C64" s="197">
        <v>1060633.58</v>
      </c>
      <c r="D64" s="199">
        <v>25</v>
      </c>
      <c r="E64" s="197">
        <v>0</v>
      </c>
      <c r="F64" s="198">
        <v>0</v>
      </c>
      <c r="G64" s="197">
        <v>1060633.58</v>
      </c>
      <c r="H64" s="198">
        <v>25</v>
      </c>
    </row>
    <row r="65" spans="1:8" x14ac:dyDescent="0.2">
      <c r="A65" s="336"/>
      <c r="B65" s="287" t="s">
        <v>159</v>
      </c>
      <c r="C65" s="197">
        <v>1060633.58</v>
      </c>
      <c r="D65" s="199">
        <v>25</v>
      </c>
      <c r="E65" s="197">
        <v>0</v>
      </c>
      <c r="F65" s="198">
        <v>0</v>
      </c>
      <c r="G65" s="197">
        <v>1060633.58</v>
      </c>
      <c r="H65" s="198">
        <v>25</v>
      </c>
    </row>
    <row r="66" spans="1:8" x14ac:dyDescent="0.2">
      <c r="A66" s="336"/>
      <c r="B66" s="287" t="s">
        <v>160</v>
      </c>
      <c r="C66" s="197">
        <v>1060633.58</v>
      </c>
      <c r="D66" s="199">
        <v>25</v>
      </c>
      <c r="E66" s="197">
        <v>0</v>
      </c>
      <c r="F66" s="198">
        <v>0</v>
      </c>
      <c r="G66" s="197">
        <v>1060633.58</v>
      </c>
      <c r="H66" s="198">
        <v>25</v>
      </c>
    </row>
    <row r="67" spans="1:8" x14ac:dyDescent="0.2">
      <c r="A67" s="336"/>
      <c r="B67" s="287" t="s">
        <v>161</v>
      </c>
      <c r="C67" s="197">
        <v>1060633.58</v>
      </c>
      <c r="D67" s="199">
        <v>25</v>
      </c>
      <c r="E67" s="197">
        <v>0</v>
      </c>
      <c r="F67" s="198">
        <v>0</v>
      </c>
      <c r="G67" s="197">
        <v>1060633.58</v>
      </c>
      <c r="H67" s="198">
        <v>25</v>
      </c>
    </row>
    <row r="68" spans="1:8" x14ac:dyDescent="0.2">
      <c r="A68" s="336"/>
      <c r="B68" s="287" t="s">
        <v>162</v>
      </c>
      <c r="C68" s="197">
        <v>1409681.5</v>
      </c>
      <c r="D68" s="199">
        <v>50</v>
      </c>
      <c r="E68" s="197">
        <v>0</v>
      </c>
      <c r="F68" s="198">
        <v>0</v>
      </c>
      <c r="G68" s="197">
        <v>1409681.5</v>
      </c>
      <c r="H68" s="198">
        <v>50</v>
      </c>
    </row>
    <row r="69" spans="1:8" x14ac:dyDescent="0.2">
      <c r="A69" s="336"/>
      <c r="B69" s="287" t="s">
        <v>163</v>
      </c>
      <c r="C69" s="197">
        <v>1060633.53</v>
      </c>
      <c r="D69" s="199">
        <v>25</v>
      </c>
      <c r="E69" s="197">
        <v>-373317.92</v>
      </c>
      <c r="F69" s="198">
        <v>-9</v>
      </c>
      <c r="G69" s="197">
        <v>687315.61</v>
      </c>
      <c r="H69" s="198">
        <v>16</v>
      </c>
    </row>
    <row r="70" spans="1:8" ht="21" x14ac:dyDescent="0.2">
      <c r="A70" s="288" t="s">
        <v>34</v>
      </c>
      <c r="B70" s="288" t="s">
        <v>35</v>
      </c>
      <c r="C70" s="203">
        <v>27015458.41</v>
      </c>
      <c r="D70" s="217">
        <v>666</v>
      </c>
      <c r="E70" s="203">
        <v>22557.3</v>
      </c>
      <c r="F70" s="204">
        <v>1</v>
      </c>
      <c r="G70" s="203">
        <v>27038015.710000001</v>
      </c>
      <c r="H70" s="204">
        <v>667</v>
      </c>
    </row>
    <row r="71" spans="1:8" x14ac:dyDescent="0.2">
      <c r="A71" s="336"/>
      <c r="B71" s="287" t="s">
        <v>152</v>
      </c>
      <c r="C71" s="197">
        <v>1814813.71</v>
      </c>
      <c r="D71" s="199">
        <v>50</v>
      </c>
      <c r="E71" s="197">
        <v>0</v>
      </c>
      <c r="F71" s="198">
        <v>0</v>
      </c>
      <c r="G71" s="197">
        <v>1814813.71</v>
      </c>
      <c r="H71" s="198">
        <v>50</v>
      </c>
    </row>
    <row r="72" spans="1:8" x14ac:dyDescent="0.2">
      <c r="A72" s="336"/>
      <c r="B72" s="287" t="s">
        <v>153</v>
      </c>
      <c r="C72" s="197">
        <v>2039389.34</v>
      </c>
      <c r="D72" s="199">
        <v>50</v>
      </c>
      <c r="E72" s="197">
        <v>0</v>
      </c>
      <c r="F72" s="198">
        <v>0</v>
      </c>
      <c r="G72" s="197">
        <v>2039389.34</v>
      </c>
      <c r="H72" s="198">
        <v>50</v>
      </c>
    </row>
    <row r="73" spans="1:8" x14ac:dyDescent="0.2">
      <c r="A73" s="336"/>
      <c r="B73" s="287" t="s">
        <v>154</v>
      </c>
      <c r="C73" s="197">
        <v>2039389.34</v>
      </c>
      <c r="D73" s="199">
        <v>50</v>
      </c>
      <c r="E73" s="197">
        <v>0</v>
      </c>
      <c r="F73" s="198">
        <v>0</v>
      </c>
      <c r="G73" s="197">
        <v>2039389.34</v>
      </c>
      <c r="H73" s="198">
        <v>50</v>
      </c>
    </row>
    <row r="74" spans="1:8" x14ac:dyDescent="0.2">
      <c r="A74" s="336"/>
      <c r="B74" s="287" t="s">
        <v>155</v>
      </c>
      <c r="C74" s="197">
        <v>2039389.34</v>
      </c>
      <c r="D74" s="199">
        <v>50</v>
      </c>
      <c r="E74" s="197">
        <v>0</v>
      </c>
      <c r="F74" s="198">
        <v>0</v>
      </c>
      <c r="G74" s="197">
        <v>2039389.34</v>
      </c>
      <c r="H74" s="198">
        <v>50</v>
      </c>
    </row>
    <row r="75" spans="1:8" x14ac:dyDescent="0.2">
      <c r="A75" s="336"/>
      <c r="B75" s="287" t="s">
        <v>156</v>
      </c>
      <c r="C75" s="197">
        <v>2039389.34</v>
      </c>
      <c r="D75" s="199">
        <v>50</v>
      </c>
      <c r="E75" s="197">
        <v>0</v>
      </c>
      <c r="F75" s="198">
        <v>0</v>
      </c>
      <c r="G75" s="197">
        <v>2039389.34</v>
      </c>
      <c r="H75" s="198">
        <v>50</v>
      </c>
    </row>
    <row r="76" spans="1:8" x14ac:dyDescent="0.2">
      <c r="A76" s="336"/>
      <c r="B76" s="287" t="s">
        <v>157</v>
      </c>
      <c r="C76" s="197">
        <v>2039389.34</v>
      </c>
      <c r="D76" s="199">
        <v>50</v>
      </c>
      <c r="E76" s="197">
        <v>0</v>
      </c>
      <c r="F76" s="198">
        <v>0</v>
      </c>
      <c r="G76" s="197">
        <v>2039389.34</v>
      </c>
      <c r="H76" s="198">
        <v>50</v>
      </c>
    </row>
    <row r="77" spans="1:8" x14ac:dyDescent="0.2">
      <c r="A77" s="336"/>
      <c r="B77" s="287" t="s">
        <v>158</v>
      </c>
      <c r="C77" s="197">
        <v>2039389.34</v>
      </c>
      <c r="D77" s="199">
        <v>50</v>
      </c>
      <c r="E77" s="197">
        <v>0</v>
      </c>
      <c r="F77" s="198">
        <v>0</v>
      </c>
      <c r="G77" s="197">
        <v>2039389.34</v>
      </c>
      <c r="H77" s="198">
        <v>50</v>
      </c>
    </row>
    <row r="78" spans="1:8" x14ac:dyDescent="0.2">
      <c r="A78" s="336"/>
      <c r="B78" s="287" t="s">
        <v>159</v>
      </c>
      <c r="C78" s="197">
        <v>2039389.34</v>
      </c>
      <c r="D78" s="199">
        <v>50</v>
      </c>
      <c r="E78" s="197">
        <v>0</v>
      </c>
      <c r="F78" s="198">
        <v>0</v>
      </c>
      <c r="G78" s="197">
        <v>2039389.34</v>
      </c>
      <c r="H78" s="198">
        <v>50</v>
      </c>
    </row>
    <row r="79" spans="1:8" x14ac:dyDescent="0.2">
      <c r="A79" s="336"/>
      <c r="B79" s="287" t="s">
        <v>160</v>
      </c>
      <c r="C79" s="197">
        <v>2039389.34</v>
      </c>
      <c r="D79" s="199">
        <v>50</v>
      </c>
      <c r="E79" s="197">
        <v>0</v>
      </c>
      <c r="F79" s="198">
        <v>0</v>
      </c>
      <c r="G79" s="197">
        <v>2039389.34</v>
      </c>
      <c r="H79" s="198">
        <v>50</v>
      </c>
    </row>
    <row r="80" spans="1:8" x14ac:dyDescent="0.2">
      <c r="A80" s="336"/>
      <c r="B80" s="287" t="s">
        <v>161</v>
      </c>
      <c r="C80" s="197">
        <v>2039389.34</v>
      </c>
      <c r="D80" s="199">
        <v>50</v>
      </c>
      <c r="E80" s="197">
        <v>0</v>
      </c>
      <c r="F80" s="198">
        <v>0</v>
      </c>
      <c r="G80" s="197">
        <v>2039389.34</v>
      </c>
      <c r="H80" s="198">
        <v>50</v>
      </c>
    </row>
    <row r="81" spans="1:8" x14ac:dyDescent="0.2">
      <c r="A81" s="336"/>
      <c r="B81" s="287" t="s">
        <v>162</v>
      </c>
      <c r="C81" s="197">
        <v>4806751.1100000003</v>
      </c>
      <c r="D81" s="199">
        <v>116</v>
      </c>
      <c r="E81" s="197">
        <v>0</v>
      </c>
      <c r="F81" s="198">
        <v>0</v>
      </c>
      <c r="G81" s="197">
        <v>4806751.1100000003</v>
      </c>
      <c r="H81" s="198">
        <v>116</v>
      </c>
    </row>
    <row r="82" spans="1:8" x14ac:dyDescent="0.2">
      <c r="A82" s="336"/>
      <c r="B82" s="287" t="s">
        <v>163</v>
      </c>
      <c r="C82" s="197">
        <v>2039389.53</v>
      </c>
      <c r="D82" s="199">
        <v>50</v>
      </c>
      <c r="E82" s="197">
        <v>22557.3</v>
      </c>
      <c r="F82" s="198">
        <v>1</v>
      </c>
      <c r="G82" s="197">
        <v>2061946.83</v>
      </c>
      <c r="H82" s="198">
        <v>51</v>
      </c>
    </row>
    <row r="83" spans="1:8" x14ac:dyDescent="0.2">
      <c r="A83" s="288" t="s">
        <v>36</v>
      </c>
      <c r="B83" s="288" t="s">
        <v>37</v>
      </c>
      <c r="C83" s="203">
        <v>11033000.66</v>
      </c>
      <c r="D83" s="217">
        <v>214</v>
      </c>
      <c r="E83" s="203">
        <v>-482615.05</v>
      </c>
      <c r="F83" s="204">
        <v>-9</v>
      </c>
      <c r="G83" s="203">
        <v>10550385.609999999</v>
      </c>
      <c r="H83" s="204">
        <v>205</v>
      </c>
    </row>
    <row r="84" spans="1:8" x14ac:dyDescent="0.2">
      <c r="A84" s="336"/>
      <c r="B84" s="287" t="s">
        <v>152</v>
      </c>
      <c r="C84" s="197">
        <v>729228.42</v>
      </c>
      <c r="D84" s="199">
        <v>16</v>
      </c>
      <c r="E84" s="197">
        <v>0</v>
      </c>
      <c r="F84" s="198">
        <v>0</v>
      </c>
      <c r="G84" s="197">
        <v>729228.42</v>
      </c>
      <c r="H84" s="198">
        <v>16</v>
      </c>
    </row>
    <row r="85" spans="1:8" x14ac:dyDescent="0.2">
      <c r="A85" s="336"/>
      <c r="B85" s="287" t="s">
        <v>153</v>
      </c>
      <c r="C85" s="197">
        <v>505409.21</v>
      </c>
      <c r="D85" s="199">
        <v>14</v>
      </c>
      <c r="E85" s="197">
        <v>0</v>
      </c>
      <c r="F85" s="198">
        <v>0</v>
      </c>
      <c r="G85" s="197">
        <v>505409.21</v>
      </c>
      <c r="H85" s="198">
        <v>14</v>
      </c>
    </row>
    <row r="86" spans="1:8" x14ac:dyDescent="0.2">
      <c r="A86" s="336"/>
      <c r="B86" s="287" t="s">
        <v>154</v>
      </c>
      <c r="C86" s="197">
        <v>603906.21</v>
      </c>
      <c r="D86" s="199">
        <v>15</v>
      </c>
      <c r="E86" s="197">
        <v>0</v>
      </c>
      <c r="F86" s="198">
        <v>0</v>
      </c>
      <c r="G86" s="197">
        <v>603906.21</v>
      </c>
      <c r="H86" s="198">
        <v>15</v>
      </c>
    </row>
    <row r="87" spans="1:8" x14ac:dyDescent="0.2">
      <c r="A87" s="336"/>
      <c r="B87" s="287" t="s">
        <v>155</v>
      </c>
      <c r="C87" s="197">
        <v>603906.21</v>
      </c>
      <c r="D87" s="199">
        <v>15</v>
      </c>
      <c r="E87" s="197">
        <v>0</v>
      </c>
      <c r="F87" s="198">
        <v>0</v>
      </c>
      <c r="G87" s="197">
        <v>603906.21</v>
      </c>
      <c r="H87" s="198">
        <v>15</v>
      </c>
    </row>
    <row r="88" spans="1:8" x14ac:dyDescent="0.2">
      <c r="A88" s="336"/>
      <c r="B88" s="287" t="s">
        <v>156</v>
      </c>
      <c r="C88" s="197">
        <v>603906.21</v>
      </c>
      <c r="D88" s="199">
        <v>15</v>
      </c>
      <c r="E88" s="197">
        <v>0</v>
      </c>
      <c r="F88" s="198">
        <v>0</v>
      </c>
      <c r="G88" s="197">
        <v>603906.21</v>
      </c>
      <c r="H88" s="198">
        <v>15</v>
      </c>
    </row>
    <row r="89" spans="1:8" x14ac:dyDescent="0.2">
      <c r="A89" s="336"/>
      <c r="B89" s="287" t="s">
        <v>157</v>
      </c>
      <c r="C89" s="197">
        <v>603906.21</v>
      </c>
      <c r="D89" s="199">
        <v>15</v>
      </c>
      <c r="E89" s="197">
        <v>0</v>
      </c>
      <c r="F89" s="198">
        <v>0</v>
      </c>
      <c r="G89" s="197">
        <v>603906.21</v>
      </c>
      <c r="H89" s="198">
        <v>15</v>
      </c>
    </row>
    <row r="90" spans="1:8" x14ac:dyDescent="0.2">
      <c r="A90" s="336"/>
      <c r="B90" s="287" t="s">
        <v>158</v>
      </c>
      <c r="C90" s="197">
        <v>604635.64</v>
      </c>
      <c r="D90" s="199">
        <v>15</v>
      </c>
      <c r="E90" s="197">
        <v>0</v>
      </c>
      <c r="F90" s="198">
        <v>0</v>
      </c>
      <c r="G90" s="197">
        <v>604635.64</v>
      </c>
      <c r="H90" s="198">
        <v>15</v>
      </c>
    </row>
    <row r="91" spans="1:8" x14ac:dyDescent="0.2">
      <c r="A91" s="336"/>
      <c r="B91" s="287" t="s">
        <v>159</v>
      </c>
      <c r="C91" s="197">
        <v>603906.21</v>
      </c>
      <c r="D91" s="199">
        <v>15</v>
      </c>
      <c r="E91" s="197">
        <v>0</v>
      </c>
      <c r="F91" s="198">
        <v>0</v>
      </c>
      <c r="G91" s="197">
        <v>603906.21</v>
      </c>
      <c r="H91" s="198">
        <v>15</v>
      </c>
    </row>
    <row r="92" spans="1:8" x14ac:dyDescent="0.2">
      <c r="A92" s="336"/>
      <c r="B92" s="287" t="s">
        <v>160</v>
      </c>
      <c r="C92" s="197">
        <v>603906.21</v>
      </c>
      <c r="D92" s="199">
        <v>15</v>
      </c>
      <c r="E92" s="197">
        <v>0</v>
      </c>
      <c r="F92" s="198">
        <v>0</v>
      </c>
      <c r="G92" s="197">
        <v>603906.21</v>
      </c>
      <c r="H92" s="198">
        <v>15</v>
      </c>
    </row>
    <row r="93" spans="1:8" x14ac:dyDescent="0.2">
      <c r="A93" s="336"/>
      <c r="B93" s="287" t="s">
        <v>161</v>
      </c>
      <c r="C93" s="197">
        <v>603906.21</v>
      </c>
      <c r="D93" s="199">
        <v>15</v>
      </c>
      <c r="E93" s="197">
        <v>0</v>
      </c>
      <c r="F93" s="198">
        <v>0</v>
      </c>
      <c r="G93" s="197">
        <v>603906.21</v>
      </c>
      <c r="H93" s="198">
        <v>15</v>
      </c>
    </row>
    <row r="94" spans="1:8" x14ac:dyDescent="0.2">
      <c r="A94" s="336"/>
      <c r="B94" s="287" t="s">
        <v>162</v>
      </c>
      <c r="C94" s="197">
        <v>4362477.88</v>
      </c>
      <c r="D94" s="199">
        <v>49</v>
      </c>
      <c r="E94" s="197">
        <v>0</v>
      </c>
      <c r="F94" s="198">
        <v>0</v>
      </c>
      <c r="G94" s="197">
        <v>4362477.88</v>
      </c>
      <c r="H94" s="198">
        <v>49</v>
      </c>
    </row>
    <row r="95" spans="1:8" x14ac:dyDescent="0.2">
      <c r="A95" s="336"/>
      <c r="B95" s="287" t="s">
        <v>163</v>
      </c>
      <c r="C95" s="197">
        <v>603906.04</v>
      </c>
      <c r="D95" s="199">
        <v>15</v>
      </c>
      <c r="E95" s="197">
        <v>-482615.05</v>
      </c>
      <c r="F95" s="198">
        <v>-9</v>
      </c>
      <c r="G95" s="197">
        <v>121290.99</v>
      </c>
      <c r="H95" s="198">
        <v>6</v>
      </c>
    </row>
    <row r="96" spans="1:8" x14ac:dyDescent="0.2">
      <c r="A96" s="288" t="s">
        <v>56</v>
      </c>
      <c r="B96" s="288" t="s">
        <v>57</v>
      </c>
      <c r="C96" s="203">
        <v>17184916.66</v>
      </c>
      <c r="D96" s="217">
        <v>425</v>
      </c>
      <c r="E96" s="203">
        <v>115221.55</v>
      </c>
      <c r="F96" s="204">
        <v>3</v>
      </c>
      <c r="G96" s="203">
        <v>17300138.210000001</v>
      </c>
      <c r="H96" s="204">
        <v>428</v>
      </c>
    </row>
    <row r="97" spans="1:8" x14ac:dyDescent="0.2">
      <c r="A97" s="336"/>
      <c r="B97" s="287" t="s">
        <v>152</v>
      </c>
      <c r="C97" s="197">
        <v>1617213.2</v>
      </c>
      <c r="D97" s="199">
        <v>40</v>
      </c>
      <c r="E97" s="197">
        <v>0</v>
      </c>
      <c r="F97" s="198">
        <v>0</v>
      </c>
      <c r="G97" s="197">
        <v>1617213.2</v>
      </c>
      <c r="H97" s="198">
        <v>40</v>
      </c>
    </row>
    <row r="98" spans="1:8" x14ac:dyDescent="0.2">
      <c r="A98" s="336"/>
      <c r="B98" s="287" t="s">
        <v>153</v>
      </c>
      <c r="C98" s="197">
        <v>1297765.1399999999</v>
      </c>
      <c r="D98" s="199">
        <v>30</v>
      </c>
      <c r="E98" s="197">
        <v>0</v>
      </c>
      <c r="F98" s="198">
        <v>0</v>
      </c>
      <c r="G98" s="197">
        <v>1297765.1399999999</v>
      </c>
      <c r="H98" s="198">
        <v>30</v>
      </c>
    </row>
    <row r="99" spans="1:8" x14ac:dyDescent="0.2">
      <c r="A99" s="336"/>
      <c r="B99" s="287" t="s">
        <v>154</v>
      </c>
      <c r="C99" s="197">
        <v>1299839.8</v>
      </c>
      <c r="D99" s="199">
        <v>32</v>
      </c>
      <c r="E99" s="197">
        <v>0</v>
      </c>
      <c r="F99" s="198">
        <v>0</v>
      </c>
      <c r="G99" s="197">
        <v>1299839.8</v>
      </c>
      <c r="H99" s="198">
        <v>32</v>
      </c>
    </row>
    <row r="100" spans="1:8" x14ac:dyDescent="0.2">
      <c r="A100" s="336"/>
      <c r="B100" s="287" t="s">
        <v>155</v>
      </c>
      <c r="C100" s="197">
        <v>1299839.8</v>
      </c>
      <c r="D100" s="199">
        <v>32</v>
      </c>
      <c r="E100" s="197">
        <v>0</v>
      </c>
      <c r="F100" s="198">
        <v>0</v>
      </c>
      <c r="G100" s="197">
        <v>1299839.8</v>
      </c>
      <c r="H100" s="198">
        <v>32</v>
      </c>
    </row>
    <row r="101" spans="1:8" x14ac:dyDescent="0.2">
      <c r="A101" s="336"/>
      <c r="B101" s="287" t="s">
        <v>156</v>
      </c>
      <c r="C101" s="197">
        <v>1299839.8</v>
      </c>
      <c r="D101" s="199">
        <v>32</v>
      </c>
      <c r="E101" s="197">
        <v>0</v>
      </c>
      <c r="F101" s="198">
        <v>0</v>
      </c>
      <c r="G101" s="197">
        <v>1299839.8</v>
      </c>
      <c r="H101" s="198">
        <v>32</v>
      </c>
    </row>
    <row r="102" spans="1:8" x14ac:dyDescent="0.2">
      <c r="A102" s="336"/>
      <c r="B102" s="287" t="s">
        <v>157</v>
      </c>
      <c r="C102" s="197">
        <v>1299839.8</v>
      </c>
      <c r="D102" s="199">
        <v>32</v>
      </c>
      <c r="E102" s="197">
        <v>0</v>
      </c>
      <c r="F102" s="198">
        <v>0</v>
      </c>
      <c r="G102" s="197">
        <v>1299839.8</v>
      </c>
      <c r="H102" s="198">
        <v>32</v>
      </c>
    </row>
    <row r="103" spans="1:8" x14ac:dyDescent="0.2">
      <c r="A103" s="336"/>
      <c r="B103" s="287" t="s">
        <v>158</v>
      </c>
      <c r="C103" s="197">
        <v>1299839.8</v>
      </c>
      <c r="D103" s="199">
        <v>32</v>
      </c>
      <c r="E103" s="197">
        <v>0</v>
      </c>
      <c r="F103" s="198">
        <v>0</v>
      </c>
      <c r="G103" s="197">
        <v>1299839.8</v>
      </c>
      <c r="H103" s="198">
        <v>32</v>
      </c>
    </row>
    <row r="104" spans="1:8" x14ac:dyDescent="0.2">
      <c r="A104" s="336"/>
      <c r="B104" s="287" t="s">
        <v>159</v>
      </c>
      <c r="C104" s="197">
        <v>1299839.8</v>
      </c>
      <c r="D104" s="199">
        <v>32</v>
      </c>
      <c r="E104" s="197">
        <v>0</v>
      </c>
      <c r="F104" s="198">
        <v>0</v>
      </c>
      <c r="G104" s="197">
        <v>1299839.8</v>
      </c>
      <c r="H104" s="198">
        <v>32</v>
      </c>
    </row>
    <row r="105" spans="1:8" x14ac:dyDescent="0.2">
      <c r="A105" s="336"/>
      <c r="B105" s="287" t="s">
        <v>160</v>
      </c>
      <c r="C105" s="197">
        <v>1299839.8</v>
      </c>
      <c r="D105" s="199">
        <v>32</v>
      </c>
      <c r="E105" s="197">
        <v>0</v>
      </c>
      <c r="F105" s="198">
        <v>0</v>
      </c>
      <c r="G105" s="197">
        <v>1299839.8</v>
      </c>
      <c r="H105" s="198">
        <v>32</v>
      </c>
    </row>
    <row r="106" spans="1:8" x14ac:dyDescent="0.2">
      <c r="A106" s="336"/>
      <c r="B106" s="287" t="s">
        <v>161</v>
      </c>
      <c r="C106" s="197">
        <v>1299839.8</v>
      </c>
      <c r="D106" s="199">
        <v>32</v>
      </c>
      <c r="E106" s="197">
        <v>0</v>
      </c>
      <c r="F106" s="198">
        <v>0</v>
      </c>
      <c r="G106" s="197">
        <v>1299839.8</v>
      </c>
      <c r="H106" s="198">
        <v>32</v>
      </c>
    </row>
    <row r="107" spans="1:8" x14ac:dyDescent="0.2">
      <c r="A107" s="336"/>
      <c r="B107" s="287" t="s">
        <v>162</v>
      </c>
      <c r="C107" s="197">
        <v>2571379.92</v>
      </c>
      <c r="D107" s="199">
        <v>67</v>
      </c>
      <c r="E107" s="197">
        <v>0</v>
      </c>
      <c r="F107" s="198">
        <v>0</v>
      </c>
      <c r="G107" s="197">
        <v>2571379.92</v>
      </c>
      <c r="H107" s="198">
        <v>67</v>
      </c>
    </row>
    <row r="108" spans="1:8" x14ac:dyDescent="0.2">
      <c r="A108" s="336"/>
      <c r="B108" s="287" t="s">
        <v>163</v>
      </c>
      <c r="C108" s="197">
        <v>1299840</v>
      </c>
      <c r="D108" s="199">
        <v>32</v>
      </c>
      <c r="E108" s="197">
        <v>115221.55</v>
      </c>
      <c r="F108" s="198">
        <v>3</v>
      </c>
      <c r="G108" s="197">
        <v>1415061.55</v>
      </c>
      <c r="H108" s="198">
        <v>35</v>
      </c>
    </row>
    <row r="109" spans="1:8" x14ac:dyDescent="0.2">
      <c r="A109" s="388" t="s">
        <v>100</v>
      </c>
      <c r="B109" s="388"/>
      <c r="C109" s="203">
        <v>515614364.82999998</v>
      </c>
      <c r="D109" s="204">
        <v>11218</v>
      </c>
      <c r="E109" s="203">
        <v>-13428812.550000001</v>
      </c>
      <c r="F109" s="204">
        <v>-303</v>
      </c>
      <c r="G109" s="203">
        <v>502185552.27999997</v>
      </c>
      <c r="H109" s="204">
        <v>10915</v>
      </c>
    </row>
  </sheetData>
  <mergeCells count="8">
    <mergeCell ref="A109:B10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108"/>
  <sheetViews>
    <sheetView view="pageBreakPreview" zoomScale="130" zoomScaleNormal="100" zoomScaleSheetLayoutView="130" workbookViewId="0">
      <selection activeCell="F29" sqref="F29"/>
    </sheetView>
  </sheetViews>
  <sheetFormatPr defaultColWidth="10.5" defaultRowHeight="11.25" outlineLevelRow="2" x14ac:dyDescent="0.2"/>
  <cols>
    <col min="1" max="1" width="10.1640625" style="6" customWidth="1"/>
    <col min="2" max="2" width="33.83203125" style="16" customWidth="1"/>
    <col min="3" max="3" width="14.83203125" style="16" customWidth="1"/>
    <col min="4" max="4" width="9.6640625" style="16" customWidth="1"/>
    <col min="5" max="5" width="15.33203125" style="279" customWidth="1"/>
    <col min="6" max="6" width="10.5" style="169"/>
    <col min="7" max="7" width="16" style="279" customWidth="1"/>
    <col min="8" max="8" width="10.5" style="169"/>
    <col min="9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351</v>
      </c>
      <c r="G1" s="383"/>
      <c r="H1" s="383"/>
    </row>
    <row r="2" spans="1:8" s="11" customFormat="1" ht="36" customHeight="1" x14ac:dyDescent="0.2">
      <c r="A2" s="385" t="s">
        <v>352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288" t="s">
        <v>0</v>
      </c>
      <c r="B5" s="288" t="s">
        <v>1</v>
      </c>
      <c r="C5" s="203">
        <v>177450190.44999999</v>
      </c>
      <c r="D5" s="217">
        <v>970</v>
      </c>
      <c r="E5" s="219">
        <v>24391159.859999999</v>
      </c>
      <c r="F5" s="220">
        <v>110</v>
      </c>
      <c r="G5" s="219">
        <v>201841350.31</v>
      </c>
      <c r="H5" s="220">
        <v>1080</v>
      </c>
    </row>
    <row r="6" spans="1:8" outlineLevel="2" x14ac:dyDescent="0.2">
      <c r="A6" s="208"/>
      <c r="B6" s="287" t="s">
        <v>152</v>
      </c>
      <c r="C6" s="197">
        <v>10986820.630000001</v>
      </c>
      <c r="D6" s="199">
        <v>77</v>
      </c>
      <c r="E6" s="214">
        <v>0</v>
      </c>
      <c r="F6" s="215">
        <v>0</v>
      </c>
      <c r="G6" s="214">
        <v>10986820.630000001</v>
      </c>
      <c r="H6" s="215">
        <v>77</v>
      </c>
    </row>
    <row r="7" spans="1:8" outlineLevel="2" x14ac:dyDescent="0.2">
      <c r="A7" s="208"/>
      <c r="B7" s="287" t="s">
        <v>153</v>
      </c>
      <c r="C7" s="197">
        <v>10446687.210000001</v>
      </c>
      <c r="D7" s="199">
        <v>59</v>
      </c>
      <c r="E7" s="214">
        <v>0</v>
      </c>
      <c r="F7" s="215">
        <v>0</v>
      </c>
      <c r="G7" s="214">
        <v>10446687.210000001</v>
      </c>
      <c r="H7" s="215">
        <v>59</v>
      </c>
    </row>
    <row r="8" spans="1:8" outlineLevel="2" x14ac:dyDescent="0.2">
      <c r="A8" s="208"/>
      <c r="B8" s="287" t="s">
        <v>154</v>
      </c>
      <c r="C8" s="197">
        <v>13309126.99</v>
      </c>
      <c r="D8" s="199">
        <v>84</v>
      </c>
      <c r="E8" s="214">
        <v>0</v>
      </c>
      <c r="F8" s="215">
        <v>0</v>
      </c>
      <c r="G8" s="214">
        <v>13309126.99</v>
      </c>
      <c r="H8" s="215">
        <v>84</v>
      </c>
    </row>
    <row r="9" spans="1:8" outlineLevel="2" x14ac:dyDescent="0.2">
      <c r="A9" s="208"/>
      <c r="B9" s="287" t="s">
        <v>155</v>
      </c>
      <c r="C9" s="197">
        <v>11258142.539999999</v>
      </c>
      <c r="D9" s="199">
        <v>65</v>
      </c>
      <c r="E9" s="214">
        <v>0</v>
      </c>
      <c r="F9" s="215"/>
      <c r="G9" s="214">
        <v>11258142.539999999</v>
      </c>
      <c r="H9" s="215">
        <v>65</v>
      </c>
    </row>
    <row r="10" spans="1:8" outlineLevel="2" x14ac:dyDescent="0.2">
      <c r="A10" s="208"/>
      <c r="B10" s="287" t="s">
        <v>156</v>
      </c>
      <c r="C10" s="197">
        <v>12461436.51</v>
      </c>
      <c r="D10" s="199">
        <v>71</v>
      </c>
      <c r="E10" s="214">
        <v>0</v>
      </c>
      <c r="F10" s="215">
        <v>0</v>
      </c>
      <c r="G10" s="214">
        <v>12461436.51</v>
      </c>
      <c r="H10" s="215">
        <v>71</v>
      </c>
    </row>
    <row r="11" spans="1:8" outlineLevel="2" x14ac:dyDescent="0.2">
      <c r="A11" s="208"/>
      <c r="B11" s="287" t="s">
        <v>157</v>
      </c>
      <c r="C11" s="197">
        <v>13640926.119999999</v>
      </c>
      <c r="D11" s="199">
        <v>76</v>
      </c>
      <c r="E11" s="214">
        <v>-1592641.77</v>
      </c>
      <c r="F11" s="215">
        <v>0</v>
      </c>
      <c r="G11" s="214">
        <v>12048284.35</v>
      </c>
      <c r="H11" s="215">
        <v>76</v>
      </c>
    </row>
    <row r="12" spans="1:8" outlineLevel="2" x14ac:dyDescent="0.2">
      <c r="A12" s="208"/>
      <c r="B12" s="287" t="s">
        <v>158</v>
      </c>
      <c r="C12" s="197">
        <v>13640926.119999999</v>
      </c>
      <c r="D12" s="199">
        <v>76</v>
      </c>
      <c r="E12" s="214">
        <v>548011.07999999996</v>
      </c>
      <c r="F12" s="215">
        <v>-7</v>
      </c>
      <c r="G12" s="214">
        <v>14188937.199999999</v>
      </c>
      <c r="H12" s="215">
        <v>69</v>
      </c>
    </row>
    <row r="13" spans="1:8" outlineLevel="2" x14ac:dyDescent="0.2">
      <c r="A13" s="208"/>
      <c r="B13" s="287" t="s">
        <v>159</v>
      </c>
      <c r="C13" s="197">
        <v>13640926.119999999</v>
      </c>
      <c r="D13" s="199">
        <v>76</v>
      </c>
      <c r="E13" s="214">
        <v>1907888.21</v>
      </c>
      <c r="F13" s="215">
        <v>-5</v>
      </c>
      <c r="G13" s="214">
        <v>15548814.33</v>
      </c>
      <c r="H13" s="215">
        <v>71</v>
      </c>
    </row>
    <row r="14" spans="1:8" outlineLevel="2" x14ac:dyDescent="0.2">
      <c r="A14" s="208"/>
      <c r="B14" s="287" t="s">
        <v>160</v>
      </c>
      <c r="C14" s="197">
        <v>13640926.119999999</v>
      </c>
      <c r="D14" s="199">
        <v>76</v>
      </c>
      <c r="E14" s="214">
        <v>9890758.4100000001</v>
      </c>
      <c r="F14" s="215">
        <v>37</v>
      </c>
      <c r="G14" s="214">
        <v>23531684.530000001</v>
      </c>
      <c r="H14" s="215">
        <v>113</v>
      </c>
    </row>
    <row r="15" spans="1:8" outlineLevel="2" x14ac:dyDescent="0.2">
      <c r="A15" s="208"/>
      <c r="B15" s="287" t="s">
        <v>161</v>
      </c>
      <c r="C15" s="197">
        <v>13640926.119999999</v>
      </c>
      <c r="D15" s="199">
        <v>76</v>
      </c>
      <c r="E15" s="214">
        <v>6034994.1900000004</v>
      </c>
      <c r="F15" s="215">
        <v>30</v>
      </c>
      <c r="G15" s="214">
        <v>19675920.309999999</v>
      </c>
      <c r="H15" s="215">
        <v>106</v>
      </c>
    </row>
    <row r="16" spans="1:8" outlineLevel="2" x14ac:dyDescent="0.2">
      <c r="A16" s="208"/>
      <c r="B16" s="287" t="s">
        <v>162</v>
      </c>
      <c r="C16" s="197">
        <v>37142419.850000001</v>
      </c>
      <c r="D16" s="199">
        <v>158</v>
      </c>
      <c r="E16" s="214">
        <v>-16796723.690000001</v>
      </c>
      <c r="F16" s="215">
        <v>-54</v>
      </c>
      <c r="G16" s="214">
        <v>20345696.16</v>
      </c>
      <c r="H16" s="215">
        <v>104</v>
      </c>
    </row>
    <row r="17" spans="1:8" outlineLevel="2" x14ac:dyDescent="0.2">
      <c r="A17" s="208"/>
      <c r="B17" s="287" t="s">
        <v>163</v>
      </c>
      <c r="C17" s="197">
        <v>13640926.119999999</v>
      </c>
      <c r="D17" s="199">
        <v>76</v>
      </c>
      <c r="E17" s="214">
        <v>24398873.43</v>
      </c>
      <c r="F17" s="215">
        <v>109</v>
      </c>
      <c r="G17" s="214">
        <v>38039799.549999997</v>
      </c>
      <c r="H17" s="215">
        <v>185</v>
      </c>
    </row>
    <row r="18" spans="1:8" x14ac:dyDescent="0.2">
      <c r="A18" s="288" t="s">
        <v>6</v>
      </c>
      <c r="B18" s="288" t="s">
        <v>7</v>
      </c>
      <c r="C18" s="203">
        <v>9161188.5600000005</v>
      </c>
      <c r="D18" s="217">
        <v>66</v>
      </c>
      <c r="E18" s="219">
        <v>1117570.82</v>
      </c>
      <c r="F18" s="220">
        <v>8</v>
      </c>
      <c r="G18" s="219">
        <v>10278759.380000001</v>
      </c>
      <c r="H18" s="220">
        <v>74</v>
      </c>
    </row>
    <row r="19" spans="1:8" outlineLevel="2" x14ac:dyDescent="0.2">
      <c r="A19" s="208"/>
      <c r="B19" s="287" t="s">
        <v>152</v>
      </c>
      <c r="C19" s="197">
        <v>1135625.49</v>
      </c>
      <c r="D19" s="199">
        <v>9</v>
      </c>
      <c r="E19" s="214">
        <v>0</v>
      </c>
      <c r="F19" s="215">
        <v>0</v>
      </c>
      <c r="G19" s="214">
        <v>1135625.49</v>
      </c>
      <c r="H19" s="215">
        <v>9</v>
      </c>
    </row>
    <row r="20" spans="1:8" outlineLevel="2" x14ac:dyDescent="0.2">
      <c r="A20" s="208"/>
      <c r="B20" s="287" t="s">
        <v>153</v>
      </c>
      <c r="C20" s="197">
        <v>40816.65</v>
      </c>
      <c r="D20" s="199">
        <v>1</v>
      </c>
      <c r="E20" s="214">
        <v>0</v>
      </c>
      <c r="F20" s="215">
        <v>0</v>
      </c>
      <c r="G20" s="214">
        <v>40816.65</v>
      </c>
      <c r="H20" s="215">
        <v>1</v>
      </c>
    </row>
    <row r="21" spans="1:8" outlineLevel="2" x14ac:dyDescent="0.2">
      <c r="A21" s="208"/>
      <c r="B21" s="287" t="s">
        <v>154</v>
      </c>
      <c r="C21" s="197">
        <v>612079.29</v>
      </c>
      <c r="D21" s="199">
        <v>4</v>
      </c>
      <c r="E21" s="214">
        <v>0</v>
      </c>
      <c r="F21" s="215">
        <v>0</v>
      </c>
      <c r="G21" s="214">
        <v>612079.29</v>
      </c>
      <c r="H21" s="215">
        <v>4</v>
      </c>
    </row>
    <row r="22" spans="1:8" outlineLevel="2" x14ac:dyDescent="0.2">
      <c r="A22" s="208"/>
      <c r="B22" s="287" t="s">
        <v>155</v>
      </c>
      <c r="C22" s="197">
        <v>681886.4</v>
      </c>
      <c r="D22" s="199">
        <v>3</v>
      </c>
      <c r="E22" s="214">
        <v>0</v>
      </c>
      <c r="F22" s="215">
        <v>0</v>
      </c>
      <c r="G22" s="214">
        <v>681886.4</v>
      </c>
      <c r="H22" s="215">
        <v>3</v>
      </c>
    </row>
    <row r="23" spans="1:8" outlineLevel="2" x14ac:dyDescent="0.2">
      <c r="A23" s="208"/>
      <c r="B23" s="287" t="s">
        <v>156</v>
      </c>
      <c r="C23" s="197">
        <v>838359.66</v>
      </c>
      <c r="D23" s="199">
        <v>4</v>
      </c>
      <c r="E23" s="214">
        <v>0</v>
      </c>
      <c r="F23" s="215">
        <v>0</v>
      </c>
      <c r="G23" s="214">
        <v>838359.66</v>
      </c>
      <c r="H23" s="215">
        <v>4</v>
      </c>
    </row>
    <row r="24" spans="1:8" outlineLevel="2" x14ac:dyDescent="0.2">
      <c r="A24" s="208"/>
      <c r="B24" s="287" t="s">
        <v>157</v>
      </c>
      <c r="C24" s="197">
        <v>554876.57999999996</v>
      </c>
      <c r="D24" s="199">
        <v>3</v>
      </c>
      <c r="E24" s="214">
        <v>-172264.91</v>
      </c>
      <c r="F24" s="215">
        <v>1</v>
      </c>
      <c r="G24" s="214">
        <v>382611.67</v>
      </c>
      <c r="H24" s="215">
        <v>4</v>
      </c>
    </row>
    <row r="25" spans="1:8" outlineLevel="2" x14ac:dyDescent="0.2">
      <c r="A25" s="208"/>
      <c r="B25" s="287" t="s">
        <v>158</v>
      </c>
      <c r="C25" s="197">
        <v>644909.18000000005</v>
      </c>
      <c r="D25" s="199">
        <v>3</v>
      </c>
      <c r="E25" s="214">
        <v>258380.87</v>
      </c>
      <c r="F25" s="215">
        <v>2</v>
      </c>
      <c r="G25" s="214">
        <v>903290.05</v>
      </c>
      <c r="H25" s="215">
        <v>5</v>
      </c>
    </row>
    <row r="26" spans="1:8" outlineLevel="2" x14ac:dyDescent="0.2">
      <c r="A26" s="208"/>
      <c r="B26" s="287" t="s">
        <v>159</v>
      </c>
      <c r="C26" s="197">
        <v>464843.98</v>
      </c>
      <c r="D26" s="199">
        <v>2</v>
      </c>
      <c r="E26" s="214">
        <v>395286.89</v>
      </c>
      <c r="F26" s="215">
        <v>3</v>
      </c>
      <c r="G26" s="214">
        <v>860130.87</v>
      </c>
      <c r="H26" s="215">
        <v>5</v>
      </c>
    </row>
    <row r="27" spans="1:8" outlineLevel="2" x14ac:dyDescent="0.2">
      <c r="A27" s="208"/>
      <c r="B27" s="287" t="s">
        <v>160</v>
      </c>
      <c r="C27" s="197">
        <v>554876.57999999996</v>
      </c>
      <c r="D27" s="199">
        <v>3</v>
      </c>
      <c r="E27" s="214">
        <v>611450.09</v>
      </c>
      <c r="F27" s="215">
        <v>10</v>
      </c>
      <c r="G27" s="214">
        <v>1166326.67</v>
      </c>
      <c r="H27" s="215">
        <v>13</v>
      </c>
    </row>
    <row r="28" spans="1:8" outlineLevel="2" x14ac:dyDescent="0.2">
      <c r="A28" s="208"/>
      <c r="B28" s="287" t="s">
        <v>161</v>
      </c>
      <c r="C28" s="197">
        <v>554876.57999999996</v>
      </c>
      <c r="D28" s="199">
        <v>4</v>
      </c>
      <c r="E28" s="214">
        <v>239095.87</v>
      </c>
      <c r="F28" s="215">
        <v>2</v>
      </c>
      <c r="G28" s="214">
        <v>793972.45</v>
      </c>
      <c r="H28" s="215">
        <v>6</v>
      </c>
    </row>
    <row r="29" spans="1:8" outlineLevel="2" x14ac:dyDescent="0.2">
      <c r="A29" s="208"/>
      <c r="B29" s="287" t="s">
        <v>162</v>
      </c>
      <c r="C29" s="197">
        <v>2523161.59</v>
      </c>
      <c r="D29" s="199">
        <v>26</v>
      </c>
      <c r="E29" s="214">
        <v>-1335255.29</v>
      </c>
      <c r="F29" s="215">
        <v>-18</v>
      </c>
      <c r="G29" s="214">
        <v>1187906.3</v>
      </c>
      <c r="H29" s="215">
        <v>8</v>
      </c>
    </row>
    <row r="30" spans="1:8" outlineLevel="2" x14ac:dyDescent="0.2">
      <c r="A30" s="208"/>
      <c r="B30" s="287" t="s">
        <v>163</v>
      </c>
      <c r="C30" s="197">
        <v>554876.57999999996</v>
      </c>
      <c r="D30" s="199">
        <v>4</v>
      </c>
      <c r="E30" s="214">
        <v>1120877.3</v>
      </c>
      <c r="F30" s="215">
        <v>8</v>
      </c>
      <c r="G30" s="214">
        <v>1675753.88</v>
      </c>
      <c r="H30" s="215">
        <v>12</v>
      </c>
    </row>
    <row r="31" spans="1:8" x14ac:dyDescent="0.2">
      <c r="A31" s="288" t="s">
        <v>8</v>
      </c>
      <c r="B31" s="288" t="s">
        <v>197</v>
      </c>
      <c r="C31" s="203">
        <v>833998390.19000006</v>
      </c>
      <c r="D31" s="204">
        <v>11088</v>
      </c>
      <c r="E31" s="219">
        <v>31503788.75</v>
      </c>
      <c r="F31" s="220">
        <v>244</v>
      </c>
      <c r="G31" s="219">
        <v>865502178.94000006</v>
      </c>
      <c r="H31" s="220">
        <v>11332</v>
      </c>
    </row>
    <row r="32" spans="1:8" outlineLevel="2" x14ac:dyDescent="0.2">
      <c r="A32" s="208"/>
      <c r="B32" s="287" t="s">
        <v>152</v>
      </c>
      <c r="C32" s="197">
        <v>63011851.840000004</v>
      </c>
      <c r="D32" s="199">
        <v>708</v>
      </c>
      <c r="E32" s="214">
        <v>-1541583.43</v>
      </c>
      <c r="F32" s="215">
        <v>20</v>
      </c>
      <c r="G32" s="214">
        <v>61470268.409999996</v>
      </c>
      <c r="H32" s="215">
        <v>728</v>
      </c>
    </row>
    <row r="33" spans="1:8" outlineLevel="2" x14ac:dyDescent="0.2">
      <c r="A33" s="208"/>
      <c r="B33" s="287" t="s">
        <v>153</v>
      </c>
      <c r="C33" s="197">
        <v>67790438.459999993</v>
      </c>
      <c r="D33" s="199">
        <v>762</v>
      </c>
      <c r="E33" s="214">
        <v>1541583.43</v>
      </c>
      <c r="F33" s="215">
        <v>132</v>
      </c>
      <c r="G33" s="214">
        <v>69332021.890000001</v>
      </c>
      <c r="H33" s="215">
        <v>894</v>
      </c>
    </row>
    <row r="34" spans="1:8" outlineLevel="2" x14ac:dyDescent="0.2">
      <c r="A34" s="208"/>
      <c r="B34" s="287" t="s">
        <v>154</v>
      </c>
      <c r="C34" s="197">
        <v>78779941.549999997</v>
      </c>
      <c r="D34" s="199">
        <v>775</v>
      </c>
      <c r="E34" s="214">
        <v>0</v>
      </c>
      <c r="F34" s="215">
        <v>0</v>
      </c>
      <c r="G34" s="214">
        <v>78779941.549999997</v>
      </c>
      <c r="H34" s="215">
        <v>775</v>
      </c>
    </row>
    <row r="35" spans="1:8" outlineLevel="2" x14ac:dyDescent="0.2">
      <c r="A35" s="208"/>
      <c r="B35" s="287" t="s">
        <v>155</v>
      </c>
      <c r="C35" s="197">
        <v>72340532.980000004</v>
      </c>
      <c r="D35" s="199">
        <v>778</v>
      </c>
      <c r="E35" s="214">
        <v>0</v>
      </c>
      <c r="F35" s="215">
        <v>0</v>
      </c>
      <c r="G35" s="214">
        <v>72340532.980000004</v>
      </c>
      <c r="H35" s="215">
        <v>778</v>
      </c>
    </row>
    <row r="36" spans="1:8" outlineLevel="2" x14ac:dyDescent="0.2">
      <c r="A36" s="208"/>
      <c r="B36" s="287" t="s">
        <v>156</v>
      </c>
      <c r="C36" s="197">
        <v>62012575.609999999</v>
      </c>
      <c r="D36" s="199">
        <v>672</v>
      </c>
      <c r="E36" s="214">
        <v>0</v>
      </c>
      <c r="F36" s="215">
        <v>0</v>
      </c>
      <c r="G36" s="214">
        <v>62012575.609999999</v>
      </c>
      <c r="H36" s="215">
        <v>672</v>
      </c>
    </row>
    <row r="37" spans="1:8" outlineLevel="2" x14ac:dyDescent="0.2">
      <c r="A37" s="208"/>
      <c r="B37" s="287" t="s">
        <v>157</v>
      </c>
      <c r="C37" s="197">
        <v>61757888.979999997</v>
      </c>
      <c r="D37" s="199">
        <v>718</v>
      </c>
      <c r="E37" s="214">
        <v>-1719672.01</v>
      </c>
      <c r="F37" s="215">
        <v>129</v>
      </c>
      <c r="G37" s="214">
        <v>60038216.969999999</v>
      </c>
      <c r="H37" s="215">
        <v>847</v>
      </c>
    </row>
    <row r="38" spans="1:8" outlineLevel="2" x14ac:dyDescent="0.2">
      <c r="A38" s="208"/>
      <c r="B38" s="287" t="s">
        <v>158</v>
      </c>
      <c r="C38" s="197">
        <v>66457888.979999997</v>
      </c>
      <c r="D38" s="199">
        <v>718</v>
      </c>
      <c r="E38" s="214">
        <v>1856740.41</v>
      </c>
      <c r="F38" s="215">
        <v>122</v>
      </c>
      <c r="G38" s="214">
        <v>68314629.390000001</v>
      </c>
      <c r="H38" s="215">
        <v>840</v>
      </c>
    </row>
    <row r="39" spans="1:8" outlineLevel="2" x14ac:dyDescent="0.2">
      <c r="A39" s="208"/>
      <c r="B39" s="287" t="s">
        <v>159</v>
      </c>
      <c r="C39" s="197">
        <v>66457888.979999997</v>
      </c>
      <c r="D39" s="199">
        <v>718</v>
      </c>
      <c r="E39" s="214">
        <v>-215620.33</v>
      </c>
      <c r="F39" s="215">
        <v>190</v>
      </c>
      <c r="G39" s="214">
        <v>66242268.649999999</v>
      </c>
      <c r="H39" s="215">
        <v>908</v>
      </c>
    </row>
    <row r="40" spans="1:8" outlineLevel="2" x14ac:dyDescent="0.2">
      <c r="A40" s="208"/>
      <c r="B40" s="287" t="s">
        <v>160</v>
      </c>
      <c r="C40" s="197">
        <v>66457888.859999999</v>
      </c>
      <c r="D40" s="199">
        <v>714</v>
      </c>
      <c r="E40" s="214">
        <v>-742391.27</v>
      </c>
      <c r="F40" s="215">
        <v>181</v>
      </c>
      <c r="G40" s="214">
        <v>65715497.590000004</v>
      </c>
      <c r="H40" s="215">
        <v>895</v>
      </c>
    </row>
    <row r="41" spans="1:8" outlineLevel="2" x14ac:dyDescent="0.2">
      <c r="A41" s="208"/>
      <c r="B41" s="287" t="s">
        <v>161</v>
      </c>
      <c r="C41" s="197">
        <v>68347094.060000002</v>
      </c>
      <c r="D41" s="199">
        <v>766</v>
      </c>
      <c r="E41" s="214">
        <v>17915873.370000001</v>
      </c>
      <c r="F41" s="215">
        <v>329</v>
      </c>
      <c r="G41" s="214">
        <v>86262967.430000007</v>
      </c>
      <c r="H41" s="215">
        <v>1095</v>
      </c>
    </row>
    <row r="42" spans="1:8" outlineLevel="2" x14ac:dyDescent="0.2">
      <c r="A42" s="208"/>
      <c r="B42" s="287" t="s">
        <v>162</v>
      </c>
      <c r="C42" s="197">
        <v>91436647.560000002</v>
      </c>
      <c r="D42" s="198">
        <v>2983</v>
      </c>
      <c r="E42" s="214">
        <v>-17098360.390000001</v>
      </c>
      <c r="F42" s="215">
        <v>-1271</v>
      </c>
      <c r="G42" s="214">
        <v>74338287.170000002</v>
      </c>
      <c r="H42" s="215">
        <v>1712</v>
      </c>
    </row>
    <row r="43" spans="1:8" outlineLevel="2" x14ac:dyDescent="0.2">
      <c r="A43" s="208"/>
      <c r="B43" s="287" t="s">
        <v>163</v>
      </c>
      <c r="C43" s="197">
        <v>69147752.329999998</v>
      </c>
      <c r="D43" s="199">
        <v>776</v>
      </c>
      <c r="E43" s="214">
        <v>31507218.969999999</v>
      </c>
      <c r="F43" s="215">
        <v>412</v>
      </c>
      <c r="G43" s="214">
        <v>100654971.3</v>
      </c>
      <c r="H43" s="215">
        <v>1188</v>
      </c>
    </row>
    <row r="44" spans="1:8" x14ac:dyDescent="0.2">
      <c r="A44" s="288" t="s">
        <v>10</v>
      </c>
      <c r="B44" s="288" t="s">
        <v>11</v>
      </c>
      <c r="C44" s="203">
        <v>415266677.45999998</v>
      </c>
      <c r="D44" s="204">
        <v>5249</v>
      </c>
      <c r="E44" s="219">
        <v>11962314.16</v>
      </c>
      <c r="F44" s="220">
        <v>68</v>
      </c>
      <c r="G44" s="219">
        <v>427228991.62</v>
      </c>
      <c r="H44" s="220">
        <v>5317</v>
      </c>
    </row>
    <row r="45" spans="1:8" outlineLevel="2" x14ac:dyDescent="0.2">
      <c r="A45" s="208"/>
      <c r="B45" s="287" t="s">
        <v>152</v>
      </c>
      <c r="C45" s="197">
        <v>23285665.030000001</v>
      </c>
      <c r="D45" s="199">
        <v>177</v>
      </c>
      <c r="E45" s="214">
        <v>0</v>
      </c>
      <c r="F45" s="215">
        <v>0</v>
      </c>
      <c r="G45" s="214">
        <v>23285665.030000001</v>
      </c>
      <c r="H45" s="215">
        <v>177</v>
      </c>
    </row>
    <row r="46" spans="1:8" outlineLevel="2" x14ac:dyDescent="0.2">
      <c r="A46" s="208"/>
      <c r="B46" s="287" t="s">
        <v>153</v>
      </c>
      <c r="C46" s="197">
        <v>27349750.780000001</v>
      </c>
      <c r="D46" s="199">
        <v>447</v>
      </c>
      <c r="E46" s="214">
        <v>0</v>
      </c>
      <c r="F46" s="215">
        <v>0</v>
      </c>
      <c r="G46" s="214">
        <v>27349750.780000001</v>
      </c>
      <c r="H46" s="215">
        <v>447</v>
      </c>
    </row>
    <row r="47" spans="1:8" outlineLevel="2" x14ac:dyDescent="0.2">
      <c r="A47" s="208"/>
      <c r="B47" s="287" t="s">
        <v>154</v>
      </c>
      <c r="C47" s="197">
        <v>34883996.090000004</v>
      </c>
      <c r="D47" s="199">
        <v>770</v>
      </c>
      <c r="E47" s="214">
        <v>-539231.77</v>
      </c>
      <c r="F47" s="215">
        <v>-289</v>
      </c>
      <c r="G47" s="214">
        <v>34344764.32</v>
      </c>
      <c r="H47" s="215">
        <v>481</v>
      </c>
    </row>
    <row r="48" spans="1:8" outlineLevel="2" x14ac:dyDescent="0.2">
      <c r="A48" s="208"/>
      <c r="B48" s="287" t="s">
        <v>155</v>
      </c>
      <c r="C48" s="197">
        <v>38168803.280000001</v>
      </c>
      <c r="D48" s="199">
        <v>389</v>
      </c>
      <c r="E48" s="214">
        <v>-7606430.04</v>
      </c>
      <c r="F48" s="215">
        <v>4</v>
      </c>
      <c r="G48" s="214">
        <v>30562373.239999998</v>
      </c>
      <c r="H48" s="215">
        <v>393</v>
      </c>
    </row>
    <row r="49" spans="1:8" outlineLevel="2" x14ac:dyDescent="0.2">
      <c r="A49" s="208"/>
      <c r="B49" s="287" t="s">
        <v>156</v>
      </c>
      <c r="C49" s="197">
        <v>35378390.280000001</v>
      </c>
      <c r="D49" s="199">
        <v>639</v>
      </c>
      <c r="E49" s="214">
        <v>-3293740.32</v>
      </c>
      <c r="F49" s="215">
        <v>-197</v>
      </c>
      <c r="G49" s="214">
        <v>32084649.960000001</v>
      </c>
      <c r="H49" s="215">
        <v>442</v>
      </c>
    </row>
    <row r="50" spans="1:8" outlineLevel="2" x14ac:dyDescent="0.2">
      <c r="A50" s="208"/>
      <c r="B50" s="287" t="s">
        <v>157</v>
      </c>
      <c r="C50" s="197">
        <v>39136200.799999997</v>
      </c>
      <c r="D50" s="199">
        <v>389</v>
      </c>
      <c r="E50" s="214">
        <v>-8417464.9199999999</v>
      </c>
      <c r="F50" s="215">
        <v>16</v>
      </c>
      <c r="G50" s="214">
        <v>30718735.879999999</v>
      </c>
      <c r="H50" s="215">
        <v>405</v>
      </c>
    </row>
    <row r="51" spans="1:8" outlineLevel="2" x14ac:dyDescent="0.2">
      <c r="A51" s="208"/>
      <c r="B51" s="287" t="s">
        <v>158</v>
      </c>
      <c r="C51" s="197">
        <v>39136200.799999997</v>
      </c>
      <c r="D51" s="199">
        <v>389</v>
      </c>
      <c r="E51" s="214">
        <v>-427969.19</v>
      </c>
      <c r="F51" s="215">
        <v>34</v>
      </c>
      <c r="G51" s="214">
        <v>38708231.609999999</v>
      </c>
      <c r="H51" s="215">
        <v>423</v>
      </c>
    </row>
    <row r="52" spans="1:8" outlineLevel="2" x14ac:dyDescent="0.2">
      <c r="A52" s="208"/>
      <c r="B52" s="287" t="s">
        <v>159</v>
      </c>
      <c r="C52" s="197">
        <v>39136200.799999997</v>
      </c>
      <c r="D52" s="199">
        <v>389</v>
      </c>
      <c r="E52" s="214">
        <v>4399145.4000000004</v>
      </c>
      <c r="F52" s="215">
        <v>69</v>
      </c>
      <c r="G52" s="214">
        <v>43535346.200000003</v>
      </c>
      <c r="H52" s="215">
        <v>458</v>
      </c>
    </row>
    <row r="53" spans="1:8" outlineLevel="2" x14ac:dyDescent="0.2">
      <c r="A53" s="208"/>
      <c r="B53" s="287" t="s">
        <v>160</v>
      </c>
      <c r="C53" s="197">
        <v>39136200.799999997</v>
      </c>
      <c r="D53" s="199">
        <v>389</v>
      </c>
      <c r="E53" s="214">
        <v>967397.52</v>
      </c>
      <c r="F53" s="215">
        <v>35</v>
      </c>
      <c r="G53" s="214">
        <v>40103598.32</v>
      </c>
      <c r="H53" s="215">
        <v>424</v>
      </c>
    </row>
    <row r="54" spans="1:8" outlineLevel="2" x14ac:dyDescent="0.2">
      <c r="A54" s="208"/>
      <c r="B54" s="287" t="s">
        <v>161</v>
      </c>
      <c r="C54" s="197">
        <v>39136200.799999997</v>
      </c>
      <c r="D54" s="199">
        <v>389</v>
      </c>
      <c r="E54" s="214">
        <v>3809198.68</v>
      </c>
      <c r="F54" s="215">
        <v>82</v>
      </c>
      <c r="G54" s="214">
        <v>42945399.479999997</v>
      </c>
      <c r="H54" s="215">
        <v>471</v>
      </c>
    </row>
    <row r="55" spans="1:8" outlineLevel="2" x14ac:dyDescent="0.2">
      <c r="A55" s="208"/>
      <c r="B55" s="287" t="s">
        <v>162</v>
      </c>
      <c r="C55" s="197">
        <v>20980435.699999999</v>
      </c>
      <c r="D55" s="199">
        <v>489</v>
      </c>
      <c r="E55" s="214">
        <v>11109094.640000001</v>
      </c>
      <c r="F55" s="215">
        <v>139</v>
      </c>
      <c r="G55" s="214">
        <v>32089530.34</v>
      </c>
      <c r="H55" s="215">
        <v>628</v>
      </c>
    </row>
    <row r="56" spans="1:8" outlineLevel="2" x14ac:dyDescent="0.2">
      <c r="A56" s="208"/>
      <c r="B56" s="287" t="s">
        <v>163</v>
      </c>
      <c r="C56" s="197">
        <v>39538632.299999997</v>
      </c>
      <c r="D56" s="199">
        <v>393</v>
      </c>
      <c r="E56" s="214">
        <v>11962314.16</v>
      </c>
      <c r="F56" s="215">
        <v>175</v>
      </c>
      <c r="G56" s="214">
        <v>51500946.460000001</v>
      </c>
      <c r="H56" s="215">
        <v>568</v>
      </c>
    </row>
    <row r="57" spans="1:8" x14ac:dyDescent="0.2">
      <c r="A57" s="288" t="s">
        <v>24</v>
      </c>
      <c r="B57" s="288" t="s">
        <v>25</v>
      </c>
      <c r="C57" s="203">
        <v>37625270.009999998</v>
      </c>
      <c r="D57" s="217">
        <v>321</v>
      </c>
      <c r="E57" s="219">
        <v>4010909.78</v>
      </c>
      <c r="F57" s="220">
        <v>31</v>
      </c>
      <c r="G57" s="219">
        <v>41636179.789999999</v>
      </c>
      <c r="H57" s="220">
        <v>352</v>
      </c>
    </row>
    <row r="58" spans="1:8" outlineLevel="2" x14ac:dyDescent="0.2">
      <c r="A58" s="208"/>
      <c r="B58" s="287" t="s">
        <v>152</v>
      </c>
      <c r="C58" s="197">
        <v>3251826.58</v>
      </c>
      <c r="D58" s="199">
        <v>24</v>
      </c>
      <c r="E58" s="214">
        <v>0</v>
      </c>
      <c r="F58" s="215">
        <v>0</v>
      </c>
      <c r="G58" s="214">
        <v>3251826.58</v>
      </c>
      <c r="H58" s="215">
        <v>24</v>
      </c>
    </row>
    <row r="59" spans="1:8" outlineLevel="2" x14ac:dyDescent="0.2">
      <c r="A59" s="208"/>
      <c r="B59" s="287" t="s">
        <v>153</v>
      </c>
      <c r="C59" s="197">
        <v>3585377.33</v>
      </c>
      <c r="D59" s="199">
        <v>53</v>
      </c>
      <c r="E59" s="214">
        <v>0</v>
      </c>
      <c r="F59" s="215">
        <v>0</v>
      </c>
      <c r="G59" s="214">
        <v>3585377.33</v>
      </c>
      <c r="H59" s="215">
        <v>53</v>
      </c>
    </row>
    <row r="60" spans="1:8" outlineLevel="2" x14ac:dyDescent="0.2">
      <c r="A60" s="208"/>
      <c r="B60" s="287" t="s">
        <v>154</v>
      </c>
      <c r="C60" s="197">
        <v>2355301.91</v>
      </c>
      <c r="D60" s="199">
        <v>28</v>
      </c>
      <c r="E60" s="214">
        <v>0</v>
      </c>
      <c r="F60" s="215">
        <v>0</v>
      </c>
      <c r="G60" s="214">
        <v>2355301.91</v>
      </c>
      <c r="H60" s="215">
        <v>28</v>
      </c>
    </row>
    <row r="61" spans="1:8" outlineLevel="2" x14ac:dyDescent="0.2">
      <c r="A61" s="208"/>
      <c r="B61" s="287" t="s">
        <v>155</v>
      </c>
      <c r="C61" s="197">
        <v>3982909.95</v>
      </c>
      <c r="D61" s="199">
        <v>44</v>
      </c>
      <c r="E61" s="214">
        <v>0</v>
      </c>
      <c r="F61" s="215">
        <v>0</v>
      </c>
      <c r="G61" s="214">
        <v>3982909.95</v>
      </c>
      <c r="H61" s="215">
        <v>44</v>
      </c>
    </row>
    <row r="62" spans="1:8" outlineLevel="2" x14ac:dyDescent="0.2">
      <c r="A62" s="208"/>
      <c r="B62" s="287" t="s">
        <v>156</v>
      </c>
      <c r="C62" s="197">
        <v>3251143.61</v>
      </c>
      <c r="D62" s="199">
        <v>34</v>
      </c>
      <c r="E62" s="214">
        <v>0</v>
      </c>
      <c r="F62" s="215">
        <v>0</v>
      </c>
      <c r="G62" s="214">
        <v>3251143.61</v>
      </c>
      <c r="H62" s="215">
        <v>34</v>
      </c>
    </row>
    <row r="63" spans="1:8" outlineLevel="2" x14ac:dyDescent="0.2">
      <c r="A63" s="208"/>
      <c r="B63" s="287" t="s">
        <v>157</v>
      </c>
      <c r="C63" s="197">
        <v>2333626.1</v>
      </c>
      <c r="D63" s="199">
        <v>26</v>
      </c>
      <c r="E63" s="214">
        <v>639478.99</v>
      </c>
      <c r="F63" s="215">
        <v>1</v>
      </c>
      <c r="G63" s="214">
        <v>2973105.09</v>
      </c>
      <c r="H63" s="215">
        <v>27</v>
      </c>
    </row>
    <row r="64" spans="1:8" outlineLevel="2" x14ac:dyDescent="0.2">
      <c r="A64" s="208"/>
      <c r="B64" s="287" t="s">
        <v>158</v>
      </c>
      <c r="C64" s="197">
        <v>2333626.1</v>
      </c>
      <c r="D64" s="199">
        <v>17</v>
      </c>
      <c r="E64" s="214">
        <v>-738003.06</v>
      </c>
      <c r="F64" s="215">
        <v>2</v>
      </c>
      <c r="G64" s="214">
        <v>1595623.04</v>
      </c>
      <c r="H64" s="215">
        <v>19</v>
      </c>
    </row>
    <row r="65" spans="1:8" outlineLevel="2" x14ac:dyDescent="0.2">
      <c r="A65" s="208"/>
      <c r="B65" s="287" t="s">
        <v>159</v>
      </c>
      <c r="C65" s="197">
        <v>2333626.1</v>
      </c>
      <c r="D65" s="199">
        <v>15</v>
      </c>
      <c r="E65" s="214">
        <v>1056174.04</v>
      </c>
      <c r="F65" s="215">
        <v>-2</v>
      </c>
      <c r="G65" s="214">
        <v>3389800.14</v>
      </c>
      <c r="H65" s="215">
        <v>13</v>
      </c>
    </row>
    <row r="66" spans="1:8" outlineLevel="2" x14ac:dyDescent="0.2">
      <c r="A66" s="208"/>
      <c r="B66" s="287" t="s">
        <v>160</v>
      </c>
      <c r="C66" s="197">
        <v>2333626.1</v>
      </c>
      <c r="D66" s="199">
        <v>17</v>
      </c>
      <c r="E66" s="214">
        <v>788245.36</v>
      </c>
      <c r="F66" s="215">
        <v>1</v>
      </c>
      <c r="G66" s="214">
        <v>3121871.46</v>
      </c>
      <c r="H66" s="215">
        <v>18</v>
      </c>
    </row>
    <row r="67" spans="1:8" outlineLevel="2" x14ac:dyDescent="0.2">
      <c r="A67" s="208"/>
      <c r="B67" s="287" t="s">
        <v>161</v>
      </c>
      <c r="C67" s="197">
        <v>2333626.1</v>
      </c>
      <c r="D67" s="199">
        <v>18</v>
      </c>
      <c r="E67" s="214">
        <v>1033886.61</v>
      </c>
      <c r="F67" s="215">
        <v>2</v>
      </c>
      <c r="G67" s="214">
        <v>3367512.71</v>
      </c>
      <c r="H67" s="215">
        <v>20</v>
      </c>
    </row>
    <row r="68" spans="1:8" outlineLevel="2" x14ac:dyDescent="0.2">
      <c r="A68" s="208"/>
      <c r="B68" s="287" t="s">
        <v>162</v>
      </c>
      <c r="C68" s="197">
        <v>7196954.0300000003</v>
      </c>
      <c r="D68" s="199">
        <v>19</v>
      </c>
      <c r="E68" s="214">
        <v>-2784518.11</v>
      </c>
      <c r="F68" s="215">
        <v>2</v>
      </c>
      <c r="G68" s="214">
        <v>4412435.92</v>
      </c>
      <c r="H68" s="215">
        <v>21</v>
      </c>
    </row>
    <row r="69" spans="1:8" outlineLevel="2" x14ac:dyDescent="0.2">
      <c r="A69" s="208"/>
      <c r="B69" s="287" t="s">
        <v>163</v>
      </c>
      <c r="C69" s="197">
        <v>2333626.1</v>
      </c>
      <c r="D69" s="199">
        <v>26</v>
      </c>
      <c r="E69" s="214">
        <v>4015645.95</v>
      </c>
      <c r="F69" s="215">
        <v>25</v>
      </c>
      <c r="G69" s="214">
        <v>6349272.0499999998</v>
      </c>
      <c r="H69" s="215">
        <v>51</v>
      </c>
    </row>
    <row r="70" spans="1:8" ht="21" x14ac:dyDescent="0.2">
      <c r="A70" s="288" t="s">
        <v>34</v>
      </c>
      <c r="B70" s="288" t="s">
        <v>35</v>
      </c>
      <c r="C70" s="203">
        <v>91727807.859999999</v>
      </c>
      <c r="D70" s="204">
        <v>2259</v>
      </c>
      <c r="E70" s="219">
        <v>2370072.0499999998</v>
      </c>
      <c r="F70" s="220">
        <v>41</v>
      </c>
      <c r="G70" s="219">
        <v>94097879.909999996</v>
      </c>
      <c r="H70" s="220">
        <v>2300</v>
      </c>
    </row>
    <row r="71" spans="1:8" outlineLevel="2" x14ac:dyDescent="0.2">
      <c r="A71" s="208"/>
      <c r="B71" s="287" t="s">
        <v>152</v>
      </c>
      <c r="C71" s="197">
        <v>4097695.28</v>
      </c>
      <c r="D71" s="199">
        <v>66</v>
      </c>
      <c r="E71" s="214">
        <v>0</v>
      </c>
      <c r="F71" s="215">
        <v>0</v>
      </c>
      <c r="G71" s="214">
        <v>4097695.28</v>
      </c>
      <c r="H71" s="215">
        <v>66</v>
      </c>
    </row>
    <row r="72" spans="1:8" outlineLevel="2" x14ac:dyDescent="0.2">
      <c r="A72" s="208"/>
      <c r="B72" s="287" t="s">
        <v>153</v>
      </c>
      <c r="C72" s="197">
        <v>3588704.36</v>
      </c>
      <c r="D72" s="199">
        <v>61</v>
      </c>
      <c r="E72" s="214">
        <v>0</v>
      </c>
      <c r="F72" s="215">
        <v>0</v>
      </c>
      <c r="G72" s="214">
        <v>3588704.36</v>
      </c>
      <c r="H72" s="215">
        <v>61</v>
      </c>
    </row>
    <row r="73" spans="1:8" outlineLevel="2" x14ac:dyDescent="0.2">
      <c r="A73" s="208"/>
      <c r="B73" s="287" t="s">
        <v>154</v>
      </c>
      <c r="C73" s="197">
        <v>3772492.82</v>
      </c>
      <c r="D73" s="199">
        <v>69</v>
      </c>
      <c r="E73" s="214">
        <v>0</v>
      </c>
      <c r="F73" s="215">
        <v>0</v>
      </c>
      <c r="G73" s="214">
        <v>3772492.82</v>
      </c>
      <c r="H73" s="215">
        <v>69</v>
      </c>
    </row>
    <row r="74" spans="1:8" outlineLevel="2" x14ac:dyDescent="0.2">
      <c r="A74" s="208"/>
      <c r="B74" s="287" t="s">
        <v>155</v>
      </c>
      <c r="C74" s="197">
        <v>8199447.2000000002</v>
      </c>
      <c r="D74" s="199">
        <v>212</v>
      </c>
      <c r="E74" s="214">
        <v>0</v>
      </c>
      <c r="F74" s="215">
        <v>0</v>
      </c>
      <c r="G74" s="214">
        <v>8199447.2000000002</v>
      </c>
      <c r="H74" s="215">
        <v>212</v>
      </c>
    </row>
    <row r="75" spans="1:8" outlineLevel="2" x14ac:dyDescent="0.2">
      <c r="A75" s="208"/>
      <c r="B75" s="287" t="s">
        <v>156</v>
      </c>
      <c r="C75" s="197">
        <v>17388651.390000001</v>
      </c>
      <c r="D75" s="199">
        <v>269</v>
      </c>
      <c r="E75" s="214">
        <v>0</v>
      </c>
      <c r="F75" s="215">
        <v>0</v>
      </c>
      <c r="G75" s="214">
        <v>17388651.390000001</v>
      </c>
      <c r="H75" s="215">
        <v>269</v>
      </c>
    </row>
    <row r="76" spans="1:8" outlineLevel="2" x14ac:dyDescent="0.2">
      <c r="A76" s="208"/>
      <c r="B76" s="287" t="s">
        <v>157</v>
      </c>
      <c r="C76" s="197">
        <v>8028300.5700000003</v>
      </c>
      <c r="D76" s="199">
        <v>141</v>
      </c>
      <c r="E76" s="214">
        <v>0</v>
      </c>
      <c r="F76" s="215">
        <v>0</v>
      </c>
      <c r="G76" s="214">
        <v>8028300.5700000003</v>
      </c>
      <c r="H76" s="215">
        <v>141</v>
      </c>
    </row>
    <row r="77" spans="1:8" outlineLevel="2" x14ac:dyDescent="0.2">
      <c r="A77" s="208"/>
      <c r="B77" s="287" t="s">
        <v>158</v>
      </c>
      <c r="C77" s="197">
        <v>7056104.0800000001</v>
      </c>
      <c r="D77" s="199">
        <v>139</v>
      </c>
      <c r="E77" s="214">
        <v>0</v>
      </c>
      <c r="F77" s="215">
        <v>0</v>
      </c>
      <c r="G77" s="214">
        <v>7056104.0800000001</v>
      </c>
      <c r="H77" s="215">
        <v>139</v>
      </c>
    </row>
    <row r="78" spans="1:8" outlineLevel="2" x14ac:dyDescent="0.2">
      <c r="A78" s="208"/>
      <c r="B78" s="287" t="s">
        <v>159</v>
      </c>
      <c r="C78" s="197">
        <v>7419667.6500000004</v>
      </c>
      <c r="D78" s="199">
        <v>136</v>
      </c>
      <c r="E78" s="214">
        <v>0</v>
      </c>
      <c r="F78" s="215">
        <v>0</v>
      </c>
      <c r="G78" s="214">
        <v>7419667.6500000004</v>
      </c>
      <c r="H78" s="215">
        <v>136</v>
      </c>
    </row>
    <row r="79" spans="1:8" outlineLevel="2" x14ac:dyDescent="0.2">
      <c r="A79" s="208"/>
      <c r="B79" s="287" t="s">
        <v>160</v>
      </c>
      <c r="C79" s="197">
        <v>7323893.3200000003</v>
      </c>
      <c r="D79" s="199">
        <v>142</v>
      </c>
      <c r="E79" s="214">
        <v>1847977.94</v>
      </c>
      <c r="F79" s="215">
        <v>373</v>
      </c>
      <c r="G79" s="214">
        <v>9171871.2599999998</v>
      </c>
      <c r="H79" s="215">
        <v>515</v>
      </c>
    </row>
    <row r="80" spans="1:8" outlineLevel="2" x14ac:dyDescent="0.2">
      <c r="A80" s="208"/>
      <c r="B80" s="287" t="s">
        <v>161</v>
      </c>
      <c r="C80" s="197">
        <v>7323893.3200000003</v>
      </c>
      <c r="D80" s="199">
        <v>142</v>
      </c>
      <c r="E80" s="214">
        <v>321761.52</v>
      </c>
      <c r="F80" s="215">
        <v>150</v>
      </c>
      <c r="G80" s="214">
        <v>7645654.8399999999</v>
      </c>
      <c r="H80" s="215">
        <v>292</v>
      </c>
    </row>
    <row r="81" spans="1:8" outlineLevel="2" x14ac:dyDescent="0.2">
      <c r="A81" s="208"/>
      <c r="B81" s="287" t="s">
        <v>162</v>
      </c>
      <c r="C81" s="197">
        <v>9767324.5099999998</v>
      </c>
      <c r="D81" s="199">
        <v>732</v>
      </c>
      <c r="E81" s="214">
        <v>-2172818.7200000002</v>
      </c>
      <c r="F81" s="215">
        <v>-564</v>
      </c>
      <c r="G81" s="214">
        <v>7594505.79</v>
      </c>
      <c r="H81" s="215">
        <v>168</v>
      </c>
    </row>
    <row r="82" spans="1:8" outlineLevel="2" x14ac:dyDescent="0.2">
      <c r="A82" s="208"/>
      <c r="B82" s="287" t="s">
        <v>163</v>
      </c>
      <c r="C82" s="197">
        <v>7761633.3600000003</v>
      </c>
      <c r="D82" s="199">
        <v>150</v>
      </c>
      <c r="E82" s="214">
        <v>2373151.31</v>
      </c>
      <c r="F82" s="215">
        <v>82</v>
      </c>
      <c r="G82" s="214">
        <v>10134784.67</v>
      </c>
      <c r="H82" s="215">
        <v>232</v>
      </c>
    </row>
    <row r="83" spans="1:8" x14ac:dyDescent="0.2">
      <c r="A83" s="288" t="s">
        <v>64</v>
      </c>
      <c r="B83" s="288" t="s">
        <v>65</v>
      </c>
      <c r="C83" s="203">
        <v>33739654.159999996</v>
      </c>
      <c r="D83" s="217">
        <v>775</v>
      </c>
      <c r="E83" s="219">
        <v>1117559.8700000001</v>
      </c>
      <c r="F83" s="220">
        <v>43</v>
      </c>
      <c r="G83" s="219">
        <v>34857214.030000001</v>
      </c>
      <c r="H83" s="220">
        <v>818</v>
      </c>
    </row>
    <row r="84" spans="1:8" outlineLevel="2" x14ac:dyDescent="0.2">
      <c r="A84" s="208"/>
      <c r="B84" s="287" t="s">
        <v>152</v>
      </c>
      <c r="C84" s="197">
        <v>2376791.4900000002</v>
      </c>
      <c r="D84" s="199">
        <v>56</v>
      </c>
      <c r="E84" s="214">
        <v>0</v>
      </c>
      <c r="F84" s="215">
        <v>0</v>
      </c>
      <c r="G84" s="214">
        <v>2376791.4900000002</v>
      </c>
      <c r="H84" s="215">
        <v>56</v>
      </c>
    </row>
    <row r="85" spans="1:8" outlineLevel="2" x14ac:dyDescent="0.2">
      <c r="A85" s="208"/>
      <c r="B85" s="287" t="s">
        <v>153</v>
      </c>
      <c r="C85" s="197">
        <v>2786511.82</v>
      </c>
      <c r="D85" s="199">
        <v>57</v>
      </c>
      <c r="E85" s="214">
        <v>0</v>
      </c>
      <c r="F85" s="215">
        <v>0</v>
      </c>
      <c r="G85" s="214">
        <v>2786511.82</v>
      </c>
      <c r="H85" s="215">
        <v>57</v>
      </c>
    </row>
    <row r="86" spans="1:8" outlineLevel="2" x14ac:dyDescent="0.2">
      <c r="A86" s="208"/>
      <c r="B86" s="287" t="s">
        <v>154</v>
      </c>
      <c r="C86" s="197">
        <v>3083122.36</v>
      </c>
      <c r="D86" s="199">
        <v>64</v>
      </c>
      <c r="E86" s="214">
        <v>0</v>
      </c>
      <c r="F86" s="215">
        <v>0</v>
      </c>
      <c r="G86" s="214">
        <v>3083122.36</v>
      </c>
      <c r="H86" s="215">
        <v>64</v>
      </c>
    </row>
    <row r="87" spans="1:8" outlineLevel="2" x14ac:dyDescent="0.2">
      <c r="A87" s="208"/>
      <c r="B87" s="287" t="s">
        <v>155</v>
      </c>
      <c r="C87" s="197">
        <v>2556812.48</v>
      </c>
      <c r="D87" s="199">
        <v>64</v>
      </c>
      <c r="E87" s="214">
        <v>0</v>
      </c>
      <c r="F87" s="215">
        <v>0</v>
      </c>
      <c r="G87" s="214">
        <v>2556812.48</v>
      </c>
      <c r="H87" s="215">
        <v>64</v>
      </c>
    </row>
    <row r="88" spans="1:8" outlineLevel="2" x14ac:dyDescent="0.2">
      <c r="A88" s="208"/>
      <c r="B88" s="287" t="s">
        <v>156</v>
      </c>
      <c r="C88" s="197">
        <v>2695680.92</v>
      </c>
      <c r="D88" s="199">
        <v>59</v>
      </c>
      <c r="E88" s="214">
        <v>0</v>
      </c>
      <c r="F88" s="215">
        <v>0</v>
      </c>
      <c r="G88" s="214">
        <v>2695680.92</v>
      </c>
      <c r="H88" s="215">
        <v>59</v>
      </c>
    </row>
    <row r="89" spans="1:8" outlineLevel="2" x14ac:dyDescent="0.2">
      <c r="A89" s="208"/>
      <c r="B89" s="287" t="s">
        <v>157</v>
      </c>
      <c r="C89" s="197">
        <v>2561165.88</v>
      </c>
      <c r="D89" s="199">
        <v>60</v>
      </c>
      <c r="E89" s="214">
        <v>-313640.06</v>
      </c>
      <c r="F89" s="215">
        <v>1</v>
      </c>
      <c r="G89" s="214">
        <v>2247525.8199999998</v>
      </c>
      <c r="H89" s="215">
        <v>61</v>
      </c>
    </row>
    <row r="90" spans="1:8" outlineLevel="2" x14ac:dyDescent="0.2">
      <c r="A90" s="208"/>
      <c r="B90" s="287" t="s">
        <v>158</v>
      </c>
      <c r="C90" s="197">
        <v>2561165.88</v>
      </c>
      <c r="D90" s="199">
        <v>60</v>
      </c>
      <c r="E90" s="214">
        <v>135071.22</v>
      </c>
      <c r="F90" s="215">
        <v>9</v>
      </c>
      <c r="G90" s="214">
        <v>2696237.1</v>
      </c>
      <c r="H90" s="215">
        <v>69</v>
      </c>
    </row>
    <row r="91" spans="1:8" outlineLevel="2" x14ac:dyDescent="0.2">
      <c r="A91" s="208"/>
      <c r="B91" s="287" t="s">
        <v>159</v>
      </c>
      <c r="C91" s="197">
        <v>2561165.88</v>
      </c>
      <c r="D91" s="199">
        <v>60</v>
      </c>
      <c r="E91" s="214">
        <v>72478.95</v>
      </c>
      <c r="F91" s="215">
        <v>-4</v>
      </c>
      <c r="G91" s="214">
        <v>2633644.83</v>
      </c>
      <c r="H91" s="215">
        <v>56</v>
      </c>
    </row>
    <row r="92" spans="1:8" outlineLevel="2" x14ac:dyDescent="0.2">
      <c r="A92" s="208"/>
      <c r="B92" s="287" t="s">
        <v>160</v>
      </c>
      <c r="C92" s="197">
        <v>2561165.89</v>
      </c>
      <c r="D92" s="199">
        <v>62</v>
      </c>
      <c r="E92" s="214">
        <v>1707103.89</v>
      </c>
      <c r="F92" s="215">
        <v>8</v>
      </c>
      <c r="G92" s="214">
        <v>4268269.78</v>
      </c>
      <c r="H92" s="215">
        <v>70</v>
      </c>
    </row>
    <row r="93" spans="1:8" outlineLevel="2" x14ac:dyDescent="0.2">
      <c r="A93" s="208"/>
      <c r="B93" s="287" t="s">
        <v>161</v>
      </c>
      <c r="C93" s="197">
        <v>2561165.88</v>
      </c>
      <c r="D93" s="199">
        <v>60</v>
      </c>
      <c r="E93" s="214">
        <v>892324.08</v>
      </c>
      <c r="F93" s="215">
        <v>27</v>
      </c>
      <c r="G93" s="214">
        <v>3453489.96</v>
      </c>
      <c r="H93" s="215">
        <v>87</v>
      </c>
    </row>
    <row r="94" spans="1:8" outlineLevel="2" x14ac:dyDescent="0.2">
      <c r="A94" s="208"/>
      <c r="B94" s="287" t="s">
        <v>162</v>
      </c>
      <c r="C94" s="197">
        <v>4873739.8</v>
      </c>
      <c r="D94" s="199">
        <v>113</v>
      </c>
      <c r="E94" s="214">
        <v>-2495353.62</v>
      </c>
      <c r="F94" s="215">
        <v>-40</v>
      </c>
      <c r="G94" s="214">
        <v>2378386.1800000002</v>
      </c>
      <c r="H94" s="215">
        <v>73</v>
      </c>
    </row>
    <row r="95" spans="1:8" outlineLevel="2" x14ac:dyDescent="0.2">
      <c r="A95" s="208"/>
      <c r="B95" s="287" t="s">
        <v>163</v>
      </c>
      <c r="C95" s="197">
        <v>2561165.88</v>
      </c>
      <c r="D95" s="199">
        <v>60</v>
      </c>
      <c r="E95" s="214">
        <v>1119575.4099999999</v>
      </c>
      <c r="F95" s="215">
        <v>42</v>
      </c>
      <c r="G95" s="214">
        <v>3680741.29</v>
      </c>
      <c r="H95" s="215">
        <v>102</v>
      </c>
    </row>
    <row r="96" spans="1:8" x14ac:dyDescent="0.2">
      <c r="A96" s="388" t="s">
        <v>100</v>
      </c>
      <c r="B96" s="388"/>
      <c r="C96" s="203">
        <v>1598969178.6900001</v>
      </c>
      <c r="D96" s="204">
        <v>20728</v>
      </c>
      <c r="E96" s="203">
        <v>76473375.290000007</v>
      </c>
      <c r="F96" s="204">
        <v>545</v>
      </c>
      <c r="G96" s="203">
        <v>1675442553.98</v>
      </c>
      <c r="H96" s="204">
        <v>21273</v>
      </c>
    </row>
    <row r="97" spans="1:8" x14ac:dyDescent="0.2">
      <c r="A97" s="178" t="s">
        <v>110</v>
      </c>
      <c r="B97" s="226"/>
      <c r="C97" s="307">
        <v>79465011.519999996</v>
      </c>
      <c r="D97" s="305">
        <v>1685</v>
      </c>
      <c r="E97" s="307">
        <v>-20240317.73</v>
      </c>
      <c r="F97" s="305">
        <v>-565</v>
      </c>
      <c r="G97" s="307">
        <f>C97+E97</f>
        <v>59224693.789999999</v>
      </c>
      <c r="H97" s="347">
        <f>D97+F97</f>
        <v>1120</v>
      </c>
    </row>
    <row r="98" spans="1:8" x14ac:dyDescent="0.2">
      <c r="A98" s="239"/>
      <c r="B98" s="239" t="s">
        <v>209</v>
      </c>
      <c r="C98" s="222">
        <f>C96+C97</f>
        <v>1678434190.21</v>
      </c>
      <c r="D98" s="223">
        <f>D96+D97</f>
        <v>22413</v>
      </c>
      <c r="E98" s="222">
        <f t="shared" ref="E98:H98" si="0">E96+E97</f>
        <v>56233057.560000002</v>
      </c>
      <c r="F98" s="223">
        <f t="shared" si="0"/>
        <v>-20</v>
      </c>
      <c r="G98" s="222">
        <f t="shared" si="0"/>
        <v>1734667247.77</v>
      </c>
      <c r="H98" s="223">
        <f t="shared" si="0"/>
        <v>22393</v>
      </c>
    </row>
    <row r="99" spans="1:8" x14ac:dyDescent="0.2">
      <c r="B99" s="6"/>
      <c r="C99" s="6"/>
      <c r="D99" s="6"/>
      <c r="E99" s="224"/>
      <c r="F99" s="10"/>
      <c r="G99" s="224"/>
      <c r="H99" s="10"/>
    </row>
    <row r="100" spans="1:8" x14ac:dyDescent="0.2">
      <c r="B100" s="6"/>
      <c r="C100" s="6"/>
      <c r="D100" s="6"/>
      <c r="E100" s="224"/>
      <c r="F100" s="10"/>
      <c r="G100" s="224"/>
      <c r="H100" s="10"/>
    </row>
    <row r="101" spans="1:8" x14ac:dyDescent="0.2">
      <c r="B101" s="6"/>
      <c r="C101" s="6"/>
      <c r="D101" s="6"/>
      <c r="E101" s="224"/>
      <c r="F101" s="10"/>
      <c r="G101" s="224"/>
      <c r="H101" s="10"/>
    </row>
    <row r="102" spans="1:8" x14ac:dyDescent="0.2">
      <c r="B102" s="6"/>
      <c r="C102" s="6"/>
      <c r="D102" s="6"/>
      <c r="E102" s="224"/>
      <c r="F102" s="10"/>
      <c r="G102" s="224"/>
      <c r="H102" s="10"/>
    </row>
    <row r="103" spans="1:8" x14ac:dyDescent="0.2">
      <c r="B103" s="6"/>
      <c r="C103" s="6"/>
      <c r="D103" s="6"/>
      <c r="E103" s="224"/>
      <c r="F103" s="10"/>
      <c r="G103" s="224"/>
      <c r="H103" s="10"/>
    </row>
    <row r="104" spans="1:8" x14ac:dyDescent="0.2">
      <c r="B104" s="6"/>
      <c r="C104" s="6"/>
      <c r="D104" s="6"/>
      <c r="E104" s="224"/>
      <c r="F104" s="10"/>
      <c r="G104" s="224"/>
      <c r="H104" s="10"/>
    </row>
    <row r="105" spans="1:8" x14ac:dyDescent="0.2">
      <c r="B105" s="6"/>
      <c r="C105" s="6"/>
      <c r="D105" s="6"/>
      <c r="E105" s="224"/>
      <c r="F105" s="10"/>
      <c r="G105" s="224"/>
      <c r="H105" s="10"/>
    </row>
    <row r="106" spans="1:8" x14ac:dyDescent="0.2">
      <c r="B106" s="6"/>
      <c r="C106" s="6"/>
      <c r="D106" s="6"/>
      <c r="E106" s="224"/>
      <c r="F106" s="10"/>
      <c r="G106" s="224"/>
      <c r="H106" s="10"/>
    </row>
    <row r="107" spans="1:8" x14ac:dyDescent="0.2">
      <c r="B107" s="6"/>
      <c r="C107" s="6"/>
      <c r="D107" s="6"/>
      <c r="E107" s="224"/>
      <c r="F107" s="10"/>
      <c r="G107" s="224"/>
      <c r="H107" s="10"/>
    </row>
    <row r="108" spans="1:8" x14ac:dyDescent="0.2">
      <c r="B108" s="6"/>
      <c r="C108" s="6"/>
      <c r="D108" s="6"/>
      <c r="E108" s="224"/>
      <c r="F108" s="10"/>
      <c r="G108" s="224"/>
      <c r="H108" s="10"/>
    </row>
  </sheetData>
  <mergeCells count="8">
    <mergeCell ref="A96:B9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H77"/>
  <sheetViews>
    <sheetView view="pageBreakPreview" zoomScale="140" zoomScaleNormal="100" zoomScaleSheetLayoutView="140" workbookViewId="0">
      <selection activeCell="K45" sqref="K45"/>
    </sheetView>
  </sheetViews>
  <sheetFormatPr defaultColWidth="10.5" defaultRowHeight="11.25" outlineLevelRow="2" x14ac:dyDescent="0.2"/>
  <cols>
    <col min="1" max="1" width="11.5" style="6" customWidth="1"/>
    <col min="2" max="2" width="33.83203125" style="6" customWidth="1"/>
    <col min="3" max="3" width="14.6640625" style="6" customWidth="1"/>
    <col min="4" max="4" width="8.5" style="6" customWidth="1"/>
    <col min="5" max="5" width="13" style="200" customWidth="1"/>
    <col min="6" max="6" width="8.5" style="6" customWidth="1"/>
    <col min="7" max="7" width="13.83203125" style="201" customWidth="1"/>
    <col min="8" max="8" width="8.5" style="16" customWidth="1"/>
    <col min="9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349</v>
      </c>
      <c r="G1" s="383"/>
      <c r="H1" s="383"/>
    </row>
    <row r="2" spans="1:8" s="11" customFormat="1" ht="36" customHeight="1" x14ac:dyDescent="0.2">
      <c r="A2" s="385" t="s">
        <v>350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288" t="s">
        <v>0</v>
      </c>
      <c r="B5" s="288" t="s">
        <v>1</v>
      </c>
      <c r="C5" s="203">
        <v>8790698.5299999993</v>
      </c>
      <c r="D5" s="217">
        <v>85</v>
      </c>
      <c r="E5" s="203">
        <v>219294.09</v>
      </c>
      <c r="F5" s="204">
        <v>0</v>
      </c>
      <c r="G5" s="203">
        <v>9009992.6199999992</v>
      </c>
      <c r="H5" s="217">
        <v>85</v>
      </c>
    </row>
    <row r="6" spans="1:8" outlineLevel="2" x14ac:dyDescent="0.2">
      <c r="A6" s="208"/>
      <c r="B6" s="209" t="s">
        <v>152</v>
      </c>
      <c r="C6" s="210">
        <v>723939.86</v>
      </c>
      <c r="D6" s="211">
        <v>7</v>
      </c>
      <c r="E6" s="210">
        <v>0</v>
      </c>
      <c r="F6" s="216">
        <v>0</v>
      </c>
      <c r="G6" s="197">
        <v>723939.86</v>
      </c>
      <c r="H6" s="199">
        <v>7</v>
      </c>
    </row>
    <row r="7" spans="1:8" outlineLevel="2" x14ac:dyDescent="0.2">
      <c r="A7" s="208"/>
      <c r="B7" s="209" t="s">
        <v>153</v>
      </c>
      <c r="C7" s="210">
        <v>723939.86</v>
      </c>
      <c r="D7" s="211">
        <v>7</v>
      </c>
      <c r="E7" s="210">
        <v>0</v>
      </c>
      <c r="F7" s="216">
        <v>0</v>
      </c>
      <c r="G7" s="197">
        <v>723939.86</v>
      </c>
      <c r="H7" s="199">
        <v>7</v>
      </c>
    </row>
    <row r="8" spans="1:8" outlineLevel="2" x14ac:dyDescent="0.2">
      <c r="A8" s="208"/>
      <c r="B8" s="209" t="s">
        <v>154</v>
      </c>
      <c r="C8" s="210">
        <v>723939.86</v>
      </c>
      <c r="D8" s="211">
        <v>7</v>
      </c>
      <c r="E8" s="210">
        <v>0</v>
      </c>
      <c r="F8" s="216">
        <v>0</v>
      </c>
      <c r="G8" s="197">
        <v>723939.86</v>
      </c>
      <c r="H8" s="199">
        <v>7</v>
      </c>
    </row>
    <row r="9" spans="1:8" outlineLevel="2" x14ac:dyDescent="0.2">
      <c r="A9" s="208"/>
      <c r="B9" s="209" t="s">
        <v>155</v>
      </c>
      <c r="C9" s="210">
        <v>723939.86</v>
      </c>
      <c r="D9" s="211">
        <v>7</v>
      </c>
      <c r="E9" s="210">
        <v>0</v>
      </c>
      <c r="F9" s="216">
        <v>0</v>
      </c>
      <c r="G9" s="197">
        <v>723939.86</v>
      </c>
      <c r="H9" s="199">
        <v>7</v>
      </c>
    </row>
    <row r="10" spans="1:8" outlineLevel="2" x14ac:dyDescent="0.2">
      <c r="A10" s="208"/>
      <c r="B10" s="209" t="s">
        <v>156</v>
      </c>
      <c r="C10" s="210">
        <v>723939.86</v>
      </c>
      <c r="D10" s="211">
        <v>7</v>
      </c>
      <c r="E10" s="210">
        <v>0</v>
      </c>
      <c r="F10" s="216">
        <v>0</v>
      </c>
      <c r="G10" s="197">
        <v>723939.86</v>
      </c>
      <c r="H10" s="199">
        <v>7</v>
      </c>
    </row>
    <row r="11" spans="1:8" outlineLevel="2" x14ac:dyDescent="0.2">
      <c r="A11" s="208"/>
      <c r="B11" s="209" t="s">
        <v>157</v>
      </c>
      <c r="C11" s="210">
        <v>723939.86</v>
      </c>
      <c r="D11" s="211">
        <v>7</v>
      </c>
      <c r="E11" s="210">
        <v>0</v>
      </c>
      <c r="F11" s="216">
        <v>0</v>
      </c>
      <c r="G11" s="197">
        <v>723939.86</v>
      </c>
      <c r="H11" s="199">
        <v>7</v>
      </c>
    </row>
    <row r="12" spans="1:8" outlineLevel="2" x14ac:dyDescent="0.2">
      <c r="A12" s="208"/>
      <c r="B12" s="209" t="s">
        <v>158</v>
      </c>
      <c r="C12" s="210">
        <v>723939.86</v>
      </c>
      <c r="D12" s="211">
        <v>7</v>
      </c>
      <c r="E12" s="210">
        <v>0</v>
      </c>
      <c r="F12" s="216">
        <v>0</v>
      </c>
      <c r="G12" s="197">
        <v>723939.86</v>
      </c>
      <c r="H12" s="199">
        <v>7</v>
      </c>
    </row>
    <row r="13" spans="1:8" outlineLevel="2" x14ac:dyDescent="0.2">
      <c r="A13" s="208"/>
      <c r="B13" s="209" t="s">
        <v>159</v>
      </c>
      <c r="C13" s="210">
        <v>723939.86</v>
      </c>
      <c r="D13" s="211">
        <v>7</v>
      </c>
      <c r="E13" s="210">
        <v>0</v>
      </c>
      <c r="F13" s="216">
        <v>0</v>
      </c>
      <c r="G13" s="197">
        <v>723939.86</v>
      </c>
      <c r="H13" s="199">
        <v>7</v>
      </c>
    </row>
    <row r="14" spans="1:8" outlineLevel="2" x14ac:dyDescent="0.2">
      <c r="A14" s="208"/>
      <c r="B14" s="209" t="s">
        <v>160</v>
      </c>
      <c r="C14" s="210">
        <v>723939.86</v>
      </c>
      <c r="D14" s="211">
        <v>7</v>
      </c>
      <c r="E14" s="210">
        <v>0</v>
      </c>
      <c r="F14" s="216">
        <v>0</v>
      </c>
      <c r="G14" s="197">
        <v>723939.86</v>
      </c>
      <c r="H14" s="199">
        <v>7</v>
      </c>
    </row>
    <row r="15" spans="1:8" outlineLevel="2" x14ac:dyDescent="0.2">
      <c r="A15" s="208"/>
      <c r="B15" s="209" t="s">
        <v>161</v>
      </c>
      <c r="C15" s="210">
        <v>723939.86</v>
      </c>
      <c r="D15" s="211">
        <v>7</v>
      </c>
      <c r="E15" s="210">
        <v>0</v>
      </c>
      <c r="F15" s="216">
        <v>0</v>
      </c>
      <c r="G15" s="197">
        <v>723939.86</v>
      </c>
      <c r="H15" s="199">
        <v>7</v>
      </c>
    </row>
    <row r="16" spans="1:8" outlineLevel="2" x14ac:dyDescent="0.2">
      <c r="A16" s="208"/>
      <c r="B16" s="209" t="s">
        <v>162</v>
      </c>
      <c r="C16" s="210">
        <v>723939.86</v>
      </c>
      <c r="D16" s="211">
        <v>7</v>
      </c>
      <c r="E16" s="210">
        <v>0</v>
      </c>
      <c r="F16" s="216">
        <v>0</v>
      </c>
      <c r="G16" s="197">
        <v>723939.86</v>
      </c>
      <c r="H16" s="199">
        <v>7</v>
      </c>
    </row>
    <row r="17" spans="1:8" outlineLevel="2" x14ac:dyDescent="0.2">
      <c r="A17" s="208"/>
      <c r="B17" s="209" t="s">
        <v>163</v>
      </c>
      <c r="C17" s="210">
        <v>827360.07</v>
      </c>
      <c r="D17" s="211">
        <v>8</v>
      </c>
      <c r="E17" s="210">
        <v>219294.09</v>
      </c>
      <c r="F17" s="216">
        <v>0</v>
      </c>
      <c r="G17" s="197">
        <v>1046654.16</v>
      </c>
      <c r="H17" s="199">
        <v>8</v>
      </c>
    </row>
    <row r="18" spans="1:8" x14ac:dyDescent="0.2">
      <c r="A18" s="288" t="s">
        <v>205</v>
      </c>
      <c r="B18" s="288" t="s">
        <v>206</v>
      </c>
      <c r="C18" s="203">
        <v>64347626.329999998</v>
      </c>
      <c r="D18" s="217">
        <v>727</v>
      </c>
      <c r="E18" s="203">
        <v>424597.89</v>
      </c>
      <c r="F18" s="204">
        <v>5</v>
      </c>
      <c r="G18" s="203">
        <v>64772224.219999999</v>
      </c>
      <c r="H18" s="217">
        <v>732</v>
      </c>
    </row>
    <row r="19" spans="1:8" outlineLevel="2" x14ac:dyDescent="0.2">
      <c r="A19" s="208"/>
      <c r="B19" s="209" t="s">
        <v>152</v>
      </c>
      <c r="C19" s="210">
        <v>5310670.8</v>
      </c>
      <c r="D19" s="211">
        <v>60</v>
      </c>
      <c r="E19" s="210">
        <v>0</v>
      </c>
      <c r="F19" s="216">
        <v>0</v>
      </c>
      <c r="G19" s="197">
        <v>5310670.8</v>
      </c>
      <c r="H19" s="199">
        <v>60</v>
      </c>
    </row>
    <row r="20" spans="1:8" outlineLevel="2" x14ac:dyDescent="0.2">
      <c r="A20" s="208"/>
      <c r="B20" s="209" t="s">
        <v>153</v>
      </c>
      <c r="C20" s="210">
        <v>5310670.8</v>
      </c>
      <c r="D20" s="211">
        <v>60</v>
      </c>
      <c r="E20" s="210">
        <v>0</v>
      </c>
      <c r="F20" s="216">
        <v>0</v>
      </c>
      <c r="G20" s="197">
        <v>5310670.8</v>
      </c>
      <c r="H20" s="199">
        <v>60</v>
      </c>
    </row>
    <row r="21" spans="1:8" outlineLevel="2" x14ac:dyDescent="0.2">
      <c r="A21" s="208"/>
      <c r="B21" s="209" t="s">
        <v>154</v>
      </c>
      <c r="C21" s="210">
        <v>5310670.8</v>
      </c>
      <c r="D21" s="211">
        <v>60</v>
      </c>
      <c r="E21" s="210">
        <v>0</v>
      </c>
      <c r="F21" s="216">
        <v>0</v>
      </c>
      <c r="G21" s="197">
        <v>5310670.8</v>
      </c>
      <c r="H21" s="199">
        <v>60</v>
      </c>
    </row>
    <row r="22" spans="1:8" outlineLevel="2" x14ac:dyDescent="0.2">
      <c r="A22" s="208"/>
      <c r="B22" s="209" t="s">
        <v>155</v>
      </c>
      <c r="C22" s="210">
        <v>5310670.8</v>
      </c>
      <c r="D22" s="211">
        <v>60</v>
      </c>
      <c r="E22" s="210">
        <v>0</v>
      </c>
      <c r="F22" s="216">
        <v>0</v>
      </c>
      <c r="G22" s="197">
        <v>5310670.8</v>
      </c>
      <c r="H22" s="199">
        <v>60</v>
      </c>
    </row>
    <row r="23" spans="1:8" outlineLevel="2" x14ac:dyDescent="0.2">
      <c r="A23" s="208"/>
      <c r="B23" s="209" t="s">
        <v>156</v>
      </c>
      <c r="C23" s="210">
        <v>5310670.8</v>
      </c>
      <c r="D23" s="211">
        <v>60</v>
      </c>
      <c r="E23" s="210">
        <v>0</v>
      </c>
      <c r="F23" s="216">
        <v>0</v>
      </c>
      <c r="G23" s="197">
        <v>5310670.8</v>
      </c>
      <c r="H23" s="199">
        <v>60</v>
      </c>
    </row>
    <row r="24" spans="1:8" outlineLevel="2" x14ac:dyDescent="0.2">
      <c r="A24" s="208"/>
      <c r="B24" s="209" t="s">
        <v>157</v>
      </c>
      <c r="C24" s="210">
        <v>5310670.8</v>
      </c>
      <c r="D24" s="211">
        <v>60</v>
      </c>
      <c r="E24" s="210">
        <v>0</v>
      </c>
      <c r="F24" s="216">
        <v>0</v>
      </c>
      <c r="G24" s="197">
        <v>5310670.8</v>
      </c>
      <c r="H24" s="199">
        <v>60</v>
      </c>
    </row>
    <row r="25" spans="1:8" outlineLevel="2" x14ac:dyDescent="0.2">
      <c r="A25" s="208"/>
      <c r="B25" s="209" t="s">
        <v>158</v>
      </c>
      <c r="C25" s="210">
        <v>5310670.8</v>
      </c>
      <c r="D25" s="211">
        <v>60</v>
      </c>
      <c r="E25" s="210">
        <v>0</v>
      </c>
      <c r="F25" s="216">
        <v>0</v>
      </c>
      <c r="G25" s="197">
        <v>5310670.8</v>
      </c>
      <c r="H25" s="199">
        <v>60</v>
      </c>
    </row>
    <row r="26" spans="1:8" outlineLevel="2" x14ac:dyDescent="0.2">
      <c r="A26" s="208"/>
      <c r="B26" s="209" t="s">
        <v>159</v>
      </c>
      <c r="C26" s="210">
        <v>5310670.8</v>
      </c>
      <c r="D26" s="211">
        <v>60</v>
      </c>
      <c r="E26" s="210">
        <v>0</v>
      </c>
      <c r="F26" s="216">
        <v>0</v>
      </c>
      <c r="G26" s="197">
        <v>5310670.8</v>
      </c>
      <c r="H26" s="199">
        <v>60</v>
      </c>
    </row>
    <row r="27" spans="1:8" outlineLevel="2" x14ac:dyDescent="0.2">
      <c r="A27" s="208"/>
      <c r="B27" s="209" t="s">
        <v>160</v>
      </c>
      <c r="C27" s="210">
        <v>5310670.8</v>
      </c>
      <c r="D27" s="211">
        <v>60</v>
      </c>
      <c r="E27" s="210">
        <v>0</v>
      </c>
      <c r="F27" s="216">
        <v>0</v>
      </c>
      <c r="G27" s="197">
        <v>5310670.8</v>
      </c>
      <c r="H27" s="199">
        <v>60</v>
      </c>
    </row>
    <row r="28" spans="1:8" outlineLevel="2" x14ac:dyDescent="0.2">
      <c r="A28" s="208"/>
      <c r="B28" s="209" t="s">
        <v>161</v>
      </c>
      <c r="C28" s="210">
        <v>5310670.8</v>
      </c>
      <c r="D28" s="211">
        <v>60</v>
      </c>
      <c r="E28" s="210">
        <v>0</v>
      </c>
      <c r="F28" s="216">
        <v>0</v>
      </c>
      <c r="G28" s="197">
        <v>5310670.8</v>
      </c>
      <c r="H28" s="199">
        <v>60</v>
      </c>
    </row>
    <row r="29" spans="1:8" outlineLevel="2" x14ac:dyDescent="0.2">
      <c r="A29" s="208"/>
      <c r="B29" s="209" t="s">
        <v>162</v>
      </c>
      <c r="C29" s="210">
        <v>5310670.8</v>
      </c>
      <c r="D29" s="211">
        <v>60</v>
      </c>
      <c r="E29" s="210">
        <v>0</v>
      </c>
      <c r="F29" s="216">
        <v>0</v>
      </c>
      <c r="G29" s="197">
        <v>5310670.8</v>
      </c>
      <c r="H29" s="199">
        <v>60</v>
      </c>
    </row>
    <row r="30" spans="1:8" outlineLevel="2" x14ac:dyDescent="0.2">
      <c r="A30" s="208"/>
      <c r="B30" s="209" t="s">
        <v>163</v>
      </c>
      <c r="C30" s="210">
        <v>5930247.5300000003</v>
      </c>
      <c r="D30" s="211">
        <v>67</v>
      </c>
      <c r="E30" s="210">
        <v>424597.89</v>
      </c>
      <c r="F30" s="216">
        <v>5</v>
      </c>
      <c r="G30" s="197">
        <v>6354845.4199999999</v>
      </c>
      <c r="H30" s="199">
        <v>72</v>
      </c>
    </row>
    <row r="31" spans="1:8" x14ac:dyDescent="0.2">
      <c r="A31" s="288" t="s">
        <v>18</v>
      </c>
      <c r="B31" s="288" t="s">
        <v>19</v>
      </c>
      <c r="C31" s="203">
        <v>266823.8</v>
      </c>
      <c r="D31" s="217">
        <v>2</v>
      </c>
      <c r="E31" s="203">
        <v>-266823.8</v>
      </c>
      <c r="F31" s="204">
        <v>-2</v>
      </c>
      <c r="G31" s="203">
        <v>0</v>
      </c>
      <c r="H31" s="217">
        <v>0</v>
      </c>
    </row>
    <row r="32" spans="1:8" outlineLevel="2" x14ac:dyDescent="0.2">
      <c r="A32" s="208"/>
      <c r="B32" s="209" t="s">
        <v>152</v>
      </c>
      <c r="C32" s="210">
        <v>266823.8</v>
      </c>
      <c r="D32" s="211">
        <v>2</v>
      </c>
      <c r="E32" s="210">
        <v>-266823.8</v>
      </c>
      <c r="F32" s="216">
        <v>-2</v>
      </c>
      <c r="G32" s="197">
        <v>0</v>
      </c>
      <c r="H32" s="199">
        <v>0</v>
      </c>
    </row>
    <row r="33" spans="1:8" ht="21" x14ac:dyDescent="0.2">
      <c r="A33" s="288" t="s">
        <v>20</v>
      </c>
      <c r="B33" s="288" t="s">
        <v>21</v>
      </c>
      <c r="C33" s="203">
        <v>1851875.42</v>
      </c>
      <c r="D33" s="217">
        <v>21</v>
      </c>
      <c r="E33" s="203">
        <v>165034.23999999999</v>
      </c>
      <c r="F33" s="204">
        <v>0</v>
      </c>
      <c r="G33" s="203">
        <v>2016909.66</v>
      </c>
      <c r="H33" s="217">
        <v>21</v>
      </c>
    </row>
    <row r="34" spans="1:8" outlineLevel="2" x14ac:dyDescent="0.2">
      <c r="A34" s="208"/>
      <c r="B34" s="209" t="s">
        <v>152</v>
      </c>
      <c r="C34" s="210">
        <v>76309.38</v>
      </c>
      <c r="D34" s="211">
        <v>1</v>
      </c>
      <c r="E34" s="210">
        <v>0</v>
      </c>
      <c r="F34" s="216">
        <v>0</v>
      </c>
      <c r="G34" s="197">
        <v>76309.38</v>
      </c>
      <c r="H34" s="199">
        <v>1</v>
      </c>
    </row>
    <row r="35" spans="1:8" outlineLevel="2" x14ac:dyDescent="0.2">
      <c r="A35" s="208"/>
      <c r="B35" s="209" t="s">
        <v>153</v>
      </c>
      <c r="C35" s="210">
        <v>88184.54</v>
      </c>
      <c r="D35" s="211">
        <v>1</v>
      </c>
      <c r="E35" s="210">
        <v>0</v>
      </c>
      <c r="F35" s="216">
        <v>0</v>
      </c>
      <c r="G35" s="197">
        <v>88184.54</v>
      </c>
      <c r="H35" s="199">
        <v>1</v>
      </c>
    </row>
    <row r="36" spans="1:8" outlineLevel="2" x14ac:dyDescent="0.2">
      <c r="A36" s="208"/>
      <c r="B36" s="209" t="s">
        <v>154</v>
      </c>
      <c r="C36" s="210">
        <v>88184.54</v>
      </c>
      <c r="D36" s="211">
        <v>1</v>
      </c>
      <c r="E36" s="210">
        <v>0</v>
      </c>
      <c r="F36" s="216">
        <v>0</v>
      </c>
      <c r="G36" s="197">
        <v>88184.54</v>
      </c>
      <c r="H36" s="199">
        <v>1</v>
      </c>
    </row>
    <row r="37" spans="1:8" outlineLevel="2" x14ac:dyDescent="0.2">
      <c r="A37" s="208"/>
      <c r="B37" s="209" t="s">
        <v>155</v>
      </c>
      <c r="C37" s="210">
        <v>92949.78</v>
      </c>
      <c r="D37" s="211">
        <v>1</v>
      </c>
      <c r="E37" s="210">
        <v>0</v>
      </c>
      <c r="F37" s="216">
        <v>0</v>
      </c>
      <c r="G37" s="197">
        <v>92949.78</v>
      </c>
      <c r="H37" s="199">
        <v>1</v>
      </c>
    </row>
    <row r="38" spans="1:8" outlineLevel="2" x14ac:dyDescent="0.2">
      <c r="A38" s="208"/>
      <c r="B38" s="209" t="s">
        <v>156</v>
      </c>
      <c r="C38" s="210">
        <v>88184.54</v>
      </c>
      <c r="D38" s="211">
        <v>1</v>
      </c>
      <c r="E38" s="210">
        <v>0</v>
      </c>
      <c r="F38" s="216">
        <v>0</v>
      </c>
      <c r="G38" s="197">
        <v>88184.54</v>
      </c>
      <c r="H38" s="199">
        <v>1</v>
      </c>
    </row>
    <row r="39" spans="1:8" outlineLevel="2" x14ac:dyDescent="0.2">
      <c r="A39" s="208"/>
      <c r="B39" s="209" t="s">
        <v>157</v>
      </c>
      <c r="C39" s="210">
        <v>88184.54</v>
      </c>
      <c r="D39" s="211">
        <v>1</v>
      </c>
      <c r="E39" s="210">
        <v>0</v>
      </c>
      <c r="F39" s="216">
        <v>0</v>
      </c>
      <c r="G39" s="197">
        <v>88184.54</v>
      </c>
      <c r="H39" s="199">
        <v>1</v>
      </c>
    </row>
    <row r="40" spans="1:8" outlineLevel="2" x14ac:dyDescent="0.2">
      <c r="A40" s="208"/>
      <c r="B40" s="209" t="s">
        <v>158</v>
      </c>
      <c r="C40" s="210">
        <v>76309.38</v>
      </c>
      <c r="D40" s="211">
        <v>1</v>
      </c>
      <c r="E40" s="210">
        <v>0</v>
      </c>
      <c r="F40" s="216">
        <v>0</v>
      </c>
      <c r="G40" s="197">
        <v>76309.38</v>
      </c>
      <c r="H40" s="199">
        <v>1</v>
      </c>
    </row>
    <row r="41" spans="1:8" outlineLevel="2" x14ac:dyDescent="0.2">
      <c r="A41" s="208"/>
      <c r="B41" s="209" t="s">
        <v>159</v>
      </c>
      <c r="C41" s="210">
        <v>107169.62</v>
      </c>
      <c r="D41" s="211">
        <v>1</v>
      </c>
      <c r="E41" s="210">
        <v>0</v>
      </c>
      <c r="F41" s="216">
        <v>0</v>
      </c>
      <c r="G41" s="197">
        <v>107169.62</v>
      </c>
      <c r="H41" s="199">
        <v>1</v>
      </c>
    </row>
    <row r="42" spans="1:8" outlineLevel="2" x14ac:dyDescent="0.2">
      <c r="A42" s="208"/>
      <c r="B42" s="209" t="s">
        <v>160</v>
      </c>
      <c r="C42" s="210">
        <v>88184.54</v>
      </c>
      <c r="D42" s="211">
        <v>1</v>
      </c>
      <c r="E42" s="210">
        <v>0</v>
      </c>
      <c r="F42" s="216">
        <v>0</v>
      </c>
      <c r="G42" s="197">
        <v>88184.54</v>
      </c>
      <c r="H42" s="199">
        <v>1</v>
      </c>
    </row>
    <row r="43" spans="1:8" outlineLevel="2" x14ac:dyDescent="0.2">
      <c r="A43" s="208"/>
      <c r="B43" s="209" t="s">
        <v>161</v>
      </c>
      <c r="C43" s="210">
        <v>88184.54</v>
      </c>
      <c r="D43" s="211">
        <v>1</v>
      </c>
      <c r="E43" s="210">
        <v>0</v>
      </c>
      <c r="F43" s="216">
        <v>0</v>
      </c>
      <c r="G43" s="197">
        <v>88184.54</v>
      </c>
      <c r="H43" s="199">
        <v>1</v>
      </c>
    </row>
    <row r="44" spans="1:8" outlineLevel="2" x14ac:dyDescent="0.2">
      <c r="A44" s="208"/>
      <c r="B44" s="209" t="s">
        <v>162</v>
      </c>
      <c r="C44" s="210">
        <v>88184.54</v>
      </c>
      <c r="D44" s="211">
        <v>1</v>
      </c>
      <c r="E44" s="210">
        <v>0</v>
      </c>
      <c r="F44" s="216">
        <v>0</v>
      </c>
      <c r="G44" s="197">
        <v>88184.54</v>
      </c>
      <c r="H44" s="199">
        <v>1</v>
      </c>
    </row>
    <row r="45" spans="1:8" outlineLevel="2" x14ac:dyDescent="0.2">
      <c r="A45" s="208"/>
      <c r="B45" s="209" t="s">
        <v>163</v>
      </c>
      <c r="C45" s="210">
        <v>881845.48</v>
      </c>
      <c r="D45" s="211">
        <v>10</v>
      </c>
      <c r="E45" s="210">
        <v>165034.23999999999</v>
      </c>
      <c r="F45" s="216">
        <v>0</v>
      </c>
      <c r="G45" s="197">
        <v>1046879.72</v>
      </c>
      <c r="H45" s="199">
        <v>10</v>
      </c>
    </row>
    <row r="46" spans="1:8" x14ac:dyDescent="0.2">
      <c r="A46" s="288" t="s">
        <v>24</v>
      </c>
      <c r="B46" s="288" t="s">
        <v>25</v>
      </c>
      <c r="C46" s="203">
        <v>292323.58</v>
      </c>
      <c r="D46" s="217">
        <v>3</v>
      </c>
      <c r="E46" s="203">
        <v>-292323.58</v>
      </c>
      <c r="F46" s="204">
        <v>-3</v>
      </c>
      <c r="G46" s="203">
        <v>0</v>
      </c>
      <c r="H46" s="217">
        <v>0</v>
      </c>
    </row>
    <row r="47" spans="1:8" outlineLevel="2" x14ac:dyDescent="0.2">
      <c r="A47" s="208"/>
      <c r="B47" s="209" t="s">
        <v>152</v>
      </c>
      <c r="C47" s="210">
        <v>97441.19</v>
      </c>
      <c r="D47" s="211">
        <v>1</v>
      </c>
      <c r="E47" s="210">
        <v>-97441.19</v>
      </c>
      <c r="F47" s="216">
        <v>-1</v>
      </c>
      <c r="G47" s="197">
        <v>0</v>
      </c>
      <c r="H47" s="199">
        <v>0</v>
      </c>
    </row>
    <row r="48" spans="1:8" outlineLevel="2" x14ac:dyDescent="0.2">
      <c r="A48" s="208"/>
      <c r="B48" s="209" t="s">
        <v>153</v>
      </c>
      <c r="C48" s="210">
        <v>97441.19</v>
      </c>
      <c r="D48" s="211">
        <v>1</v>
      </c>
      <c r="E48" s="210">
        <v>-97441.19</v>
      </c>
      <c r="F48" s="216">
        <v>-1</v>
      </c>
      <c r="G48" s="197">
        <v>0</v>
      </c>
      <c r="H48" s="199">
        <v>0</v>
      </c>
    </row>
    <row r="49" spans="1:8" outlineLevel="2" x14ac:dyDescent="0.2">
      <c r="A49" s="208"/>
      <c r="B49" s="209" t="s">
        <v>154</v>
      </c>
      <c r="C49" s="210">
        <v>97441.2</v>
      </c>
      <c r="D49" s="211">
        <v>1</v>
      </c>
      <c r="E49" s="210">
        <v>-97441.2</v>
      </c>
      <c r="F49" s="216">
        <v>-1</v>
      </c>
      <c r="G49" s="197">
        <v>0</v>
      </c>
      <c r="H49" s="199">
        <v>0</v>
      </c>
    </row>
    <row r="50" spans="1:8" ht="21" x14ac:dyDescent="0.2">
      <c r="A50" s="288" t="s">
        <v>34</v>
      </c>
      <c r="B50" s="288" t="s">
        <v>35</v>
      </c>
      <c r="C50" s="203">
        <v>909122.64</v>
      </c>
      <c r="D50" s="217">
        <v>8</v>
      </c>
      <c r="E50" s="203">
        <v>771316.9</v>
      </c>
      <c r="F50" s="204">
        <v>3</v>
      </c>
      <c r="G50" s="203">
        <v>1680439.54</v>
      </c>
      <c r="H50" s="217">
        <v>11</v>
      </c>
    </row>
    <row r="51" spans="1:8" outlineLevel="2" x14ac:dyDescent="0.2">
      <c r="A51" s="208"/>
      <c r="B51" s="209" t="s">
        <v>153</v>
      </c>
      <c r="C51" s="346"/>
      <c r="D51" s="346"/>
      <c r="E51" s="210">
        <v>0</v>
      </c>
      <c r="F51" s="216">
        <v>0</v>
      </c>
      <c r="G51" s="197">
        <v>0</v>
      </c>
      <c r="H51" s="199">
        <v>0</v>
      </c>
    </row>
    <row r="52" spans="1:8" outlineLevel="2" x14ac:dyDescent="0.2">
      <c r="A52" s="208"/>
      <c r="B52" s="209" t="s">
        <v>154</v>
      </c>
      <c r="C52" s="210">
        <v>78084.02</v>
      </c>
      <c r="D52" s="211">
        <v>1</v>
      </c>
      <c r="E52" s="210">
        <v>0</v>
      </c>
      <c r="F52" s="216">
        <v>0</v>
      </c>
      <c r="G52" s="197">
        <v>78084.02</v>
      </c>
      <c r="H52" s="199">
        <v>1</v>
      </c>
    </row>
    <row r="53" spans="1:8" outlineLevel="2" x14ac:dyDescent="0.2">
      <c r="A53" s="208"/>
      <c r="B53" s="209" t="s">
        <v>155</v>
      </c>
      <c r="C53" s="210">
        <v>113640.33</v>
      </c>
      <c r="D53" s="211">
        <v>1</v>
      </c>
      <c r="E53" s="210">
        <v>0</v>
      </c>
      <c r="F53" s="216">
        <v>0</v>
      </c>
      <c r="G53" s="197">
        <v>113640.33</v>
      </c>
      <c r="H53" s="199">
        <v>1</v>
      </c>
    </row>
    <row r="54" spans="1:8" outlineLevel="2" x14ac:dyDescent="0.2">
      <c r="A54" s="208"/>
      <c r="B54" s="209" t="s">
        <v>156</v>
      </c>
      <c r="C54" s="210">
        <v>337498.87</v>
      </c>
      <c r="D54" s="211">
        <v>3</v>
      </c>
      <c r="E54" s="210">
        <v>0</v>
      </c>
      <c r="F54" s="216">
        <v>0</v>
      </c>
      <c r="G54" s="197">
        <v>337498.87</v>
      </c>
      <c r="H54" s="199">
        <v>3</v>
      </c>
    </row>
    <row r="55" spans="1:8" outlineLevel="2" x14ac:dyDescent="0.2">
      <c r="A55" s="208"/>
      <c r="B55" s="209" t="s">
        <v>157</v>
      </c>
      <c r="C55" s="210">
        <v>152618.76</v>
      </c>
      <c r="D55" s="211">
        <v>1</v>
      </c>
      <c r="E55" s="210">
        <v>0</v>
      </c>
      <c r="F55" s="216">
        <v>0</v>
      </c>
      <c r="G55" s="197">
        <v>152618.76</v>
      </c>
      <c r="H55" s="199">
        <v>1</v>
      </c>
    </row>
    <row r="56" spans="1:8" outlineLevel="2" x14ac:dyDescent="0.2">
      <c r="A56" s="208"/>
      <c r="B56" s="209" t="s">
        <v>158</v>
      </c>
      <c r="C56" s="210">
        <v>113640.33</v>
      </c>
      <c r="D56" s="211">
        <v>1</v>
      </c>
      <c r="E56" s="210">
        <v>0</v>
      </c>
      <c r="F56" s="216">
        <v>0</v>
      </c>
      <c r="G56" s="197">
        <v>113640.33</v>
      </c>
      <c r="H56" s="199">
        <v>1</v>
      </c>
    </row>
    <row r="57" spans="1:8" outlineLevel="2" x14ac:dyDescent="0.2">
      <c r="A57" s="208"/>
      <c r="B57" s="209" t="s">
        <v>159</v>
      </c>
      <c r="C57" s="210">
        <v>113640.33</v>
      </c>
      <c r="D57" s="211">
        <v>1</v>
      </c>
      <c r="E57" s="210">
        <v>0</v>
      </c>
      <c r="F57" s="216">
        <v>0</v>
      </c>
      <c r="G57" s="197">
        <v>113640.33</v>
      </c>
      <c r="H57" s="199">
        <v>1</v>
      </c>
    </row>
    <row r="58" spans="1:8" outlineLevel="2" x14ac:dyDescent="0.2">
      <c r="A58" s="208"/>
      <c r="B58" s="209" t="s">
        <v>161</v>
      </c>
      <c r="C58" s="346"/>
      <c r="D58" s="346"/>
      <c r="E58" s="210">
        <v>0</v>
      </c>
      <c r="F58" s="216">
        <v>0</v>
      </c>
      <c r="G58" s="197">
        <v>0</v>
      </c>
      <c r="H58" s="199">
        <v>0</v>
      </c>
    </row>
    <row r="59" spans="1:8" outlineLevel="2" x14ac:dyDescent="0.2">
      <c r="A59" s="208"/>
      <c r="B59" s="209" t="s">
        <v>162</v>
      </c>
      <c r="C59" s="346"/>
      <c r="D59" s="346"/>
      <c r="E59" s="210">
        <v>583480.18000000005</v>
      </c>
      <c r="F59" s="216">
        <v>2</v>
      </c>
      <c r="G59" s="197">
        <v>583480.18000000005</v>
      </c>
      <c r="H59" s="199">
        <v>2</v>
      </c>
    </row>
    <row r="60" spans="1:8" outlineLevel="2" x14ac:dyDescent="0.2">
      <c r="A60" s="208"/>
      <c r="B60" s="209" t="s">
        <v>163</v>
      </c>
      <c r="C60" s="346"/>
      <c r="D60" s="346"/>
      <c r="E60" s="210">
        <v>187836.72</v>
      </c>
      <c r="F60" s="216">
        <v>1</v>
      </c>
      <c r="G60" s="197">
        <v>187836.72</v>
      </c>
      <c r="H60" s="199">
        <v>1</v>
      </c>
    </row>
    <row r="61" spans="1:8" x14ac:dyDescent="0.2">
      <c r="A61" s="388" t="s">
        <v>100</v>
      </c>
      <c r="B61" s="388"/>
      <c r="C61" s="203">
        <v>76458470.299999997</v>
      </c>
      <c r="D61" s="204">
        <v>846</v>
      </c>
      <c r="E61" s="203">
        <v>1021095.74</v>
      </c>
      <c r="F61" s="204">
        <v>3</v>
      </c>
      <c r="G61" s="203">
        <v>77479566.040000007</v>
      </c>
      <c r="H61" s="204">
        <v>849</v>
      </c>
    </row>
    <row r="62" spans="1:8" x14ac:dyDescent="0.2">
      <c r="G62" s="200"/>
      <c r="H62" s="6"/>
    </row>
    <row r="63" spans="1:8" x14ac:dyDescent="0.2">
      <c r="G63" s="200"/>
      <c r="H63" s="6"/>
    </row>
    <row r="64" spans="1:8" x14ac:dyDescent="0.2">
      <c r="G64" s="200"/>
      <c r="H64" s="6"/>
    </row>
    <row r="65" spans="7:8" x14ac:dyDescent="0.2">
      <c r="G65" s="200"/>
      <c r="H65" s="6"/>
    </row>
    <row r="66" spans="7:8" x14ac:dyDescent="0.2">
      <c r="G66" s="200"/>
      <c r="H66" s="6"/>
    </row>
    <row r="67" spans="7:8" x14ac:dyDescent="0.2">
      <c r="G67" s="200"/>
      <c r="H67" s="6"/>
    </row>
    <row r="68" spans="7:8" x14ac:dyDescent="0.2">
      <c r="G68" s="200"/>
      <c r="H68" s="6"/>
    </row>
    <row r="69" spans="7:8" x14ac:dyDescent="0.2">
      <c r="G69" s="200"/>
      <c r="H69" s="6"/>
    </row>
    <row r="70" spans="7:8" x14ac:dyDescent="0.2">
      <c r="G70" s="200"/>
      <c r="H70" s="6"/>
    </row>
    <row r="71" spans="7:8" x14ac:dyDescent="0.2">
      <c r="G71" s="200"/>
      <c r="H71" s="6"/>
    </row>
    <row r="72" spans="7:8" x14ac:dyDescent="0.2">
      <c r="G72" s="200"/>
      <c r="H72" s="6"/>
    </row>
    <row r="73" spans="7:8" x14ac:dyDescent="0.2">
      <c r="G73" s="200"/>
      <c r="H73" s="6"/>
    </row>
    <row r="74" spans="7:8" x14ac:dyDescent="0.2">
      <c r="G74" s="200"/>
      <c r="H74" s="6"/>
    </row>
    <row r="75" spans="7:8" x14ac:dyDescent="0.2">
      <c r="G75" s="200"/>
      <c r="H75" s="6"/>
    </row>
    <row r="76" spans="7:8" x14ac:dyDescent="0.2">
      <c r="G76" s="200"/>
      <c r="H76" s="6"/>
    </row>
    <row r="77" spans="7:8" x14ac:dyDescent="0.2">
      <c r="G77" s="200"/>
      <c r="H77" s="6"/>
    </row>
  </sheetData>
  <mergeCells count="8">
    <mergeCell ref="A61:B6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70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21" sqref="M21"/>
    </sheetView>
  </sheetViews>
  <sheetFormatPr defaultColWidth="10.5" defaultRowHeight="11.25" outlineLevelRow="2" x14ac:dyDescent="0.2"/>
  <cols>
    <col min="1" max="1" width="10.5" style="6" customWidth="1"/>
    <col min="2" max="2" width="29.6640625" style="6" customWidth="1"/>
    <col min="3" max="3" width="17.5" style="6" customWidth="1"/>
    <col min="4" max="4" width="8.33203125" style="6" customWidth="1"/>
    <col min="5" max="5" width="13.5" style="10" customWidth="1"/>
    <col min="6" max="6" width="10.5" style="10"/>
    <col min="7" max="7" width="15.5" style="10" customWidth="1"/>
    <col min="8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347</v>
      </c>
      <c r="G1" s="383"/>
      <c r="H1" s="383"/>
    </row>
    <row r="2" spans="1:8" s="11" customFormat="1" ht="36" customHeight="1" x14ac:dyDescent="0.2">
      <c r="A2" s="385" t="s">
        <v>348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286" t="s">
        <v>0</v>
      </c>
      <c r="B5" s="286" t="s">
        <v>1</v>
      </c>
      <c r="C5" s="232">
        <v>33730180.630000003</v>
      </c>
      <c r="D5" s="234">
        <v>342</v>
      </c>
      <c r="E5" s="205">
        <v>766561</v>
      </c>
      <c r="F5" s="207">
        <v>6</v>
      </c>
      <c r="G5" s="205">
        <v>34496741.630000003</v>
      </c>
      <c r="H5" s="207">
        <v>348</v>
      </c>
    </row>
    <row r="6" spans="1:8" outlineLevel="2" x14ac:dyDescent="0.2">
      <c r="A6" s="208"/>
      <c r="B6" s="209" t="s">
        <v>152</v>
      </c>
      <c r="C6" s="210">
        <v>1807148</v>
      </c>
      <c r="D6" s="211">
        <v>28</v>
      </c>
      <c r="E6" s="212">
        <v>0</v>
      </c>
      <c r="F6" s="218"/>
      <c r="G6" s="212">
        <v>1807148</v>
      </c>
      <c r="H6" s="218">
        <v>28</v>
      </c>
    </row>
    <row r="7" spans="1:8" outlineLevel="2" x14ac:dyDescent="0.2">
      <c r="A7" s="208"/>
      <c r="B7" s="209" t="s">
        <v>153</v>
      </c>
      <c r="C7" s="210">
        <v>3126057.92</v>
      </c>
      <c r="D7" s="211">
        <v>26</v>
      </c>
      <c r="E7" s="212">
        <v>0</v>
      </c>
      <c r="F7" s="218"/>
      <c r="G7" s="212">
        <v>3126057.92</v>
      </c>
      <c r="H7" s="218">
        <v>26</v>
      </c>
    </row>
    <row r="8" spans="1:8" outlineLevel="2" x14ac:dyDescent="0.2">
      <c r="A8" s="208"/>
      <c r="B8" s="209" t="s">
        <v>154</v>
      </c>
      <c r="C8" s="210">
        <v>2525549.2999999998</v>
      </c>
      <c r="D8" s="211">
        <v>25</v>
      </c>
      <c r="E8" s="212">
        <v>0</v>
      </c>
      <c r="F8" s="218"/>
      <c r="G8" s="212">
        <v>2525549.2999999998</v>
      </c>
      <c r="H8" s="218">
        <v>25</v>
      </c>
    </row>
    <row r="9" spans="1:8" outlineLevel="2" x14ac:dyDescent="0.2">
      <c r="A9" s="208"/>
      <c r="B9" s="209" t="s">
        <v>155</v>
      </c>
      <c r="C9" s="210">
        <v>3306999.91</v>
      </c>
      <c r="D9" s="211">
        <v>28</v>
      </c>
      <c r="E9" s="212">
        <v>0</v>
      </c>
      <c r="F9" s="218"/>
      <c r="G9" s="212">
        <v>3306999.91</v>
      </c>
      <c r="H9" s="218">
        <v>28</v>
      </c>
    </row>
    <row r="10" spans="1:8" outlineLevel="2" x14ac:dyDescent="0.2">
      <c r="A10" s="208"/>
      <c r="B10" s="209" t="s">
        <v>156</v>
      </c>
      <c r="C10" s="210">
        <v>3423302.43</v>
      </c>
      <c r="D10" s="211">
        <v>34</v>
      </c>
      <c r="E10" s="212">
        <v>0</v>
      </c>
      <c r="F10" s="218"/>
      <c r="G10" s="212">
        <v>3423302.43</v>
      </c>
      <c r="H10" s="218">
        <v>34</v>
      </c>
    </row>
    <row r="11" spans="1:8" outlineLevel="2" x14ac:dyDescent="0.2">
      <c r="A11" s="208"/>
      <c r="B11" s="209" t="s">
        <v>157</v>
      </c>
      <c r="C11" s="210">
        <v>2823233.97</v>
      </c>
      <c r="D11" s="211">
        <v>32</v>
      </c>
      <c r="E11" s="212">
        <v>0</v>
      </c>
      <c r="F11" s="218"/>
      <c r="G11" s="212">
        <v>2823233.97</v>
      </c>
      <c r="H11" s="218">
        <v>32</v>
      </c>
    </row>
    <row r="12" spans="1:8" outlineLevel="2" x14ac:dyDescent="0.2">
      <c r="A12" s="208"/>
      <c r="B12" s="209" t="s">
        <v>158</v>
      </c>
      <c r="C12" s="210">
        <v>3750446.08</v>
      </c>
      <c r="D12" s="211">
        <v>34</v>
      </c>
      <c r="E12" s="212">
        <v>0</v>
      </c>
      <c r="F12" s="218"/>
      <c r="G12" s="212">
        <v>3750446.08</v>
      </c>
      <c r="H12" s="218">
        <v>34</v>
      </c>
    </row>
    <row r="13" spans="1:8" outlineLevel="2" x14ac:dyDescent="0.2">
      <c r="A13" s="208"/>
      <c r="B13" s="209" t="s">
        <v>159</v>
      </c>
      <c r="C13" s="210">
        <v>2795223.14</v>
      </c>
      <c r="D13" s="211">
        <v>32</v>
      </c>
      <c r="E13" s="212">
        <v>0</v>
      </c>
      <c r="F13" s="218"/>
      <c r="G13" s="212">
        <v>2795223.14</v>
      </c>
      <c r="H13" s="218">
        <v>32</v>
      </c>
    </row>
    <row r="14" spans="1:8" outlineLevel="2" x14ac:dyDescent="0.2">
      <c r="A14" s="208"/>
      <c r="B14" s="209" t="s">
        <v>160</v>
      </c>
      <c r="C14" s="210">
        <v>2543054.9700000002</v>
      </c>
      <c r="D14" s="211">
        <v>26</v>
      </c>
      <c r="E14" s="212">
        <v>-171927.47</v>
      </c>
      <c r="F14" s="218">
        <v>-1</v>
      </c>
      <c r="G14" s="212">
        <v>2371127.5</v>
      </c>
      <c r="H14" s="218">
        <v>25</v>
      </c>
    </row>
    <row r="15" spans="1:8" outlineLevel="2" x14ac:dyDescent="0.2">
      <c r="A15" s="208"/>
      <c r="B15" s="209" t="s">
        <v>161</v>
      </c>
      <c r="C15" s="210">
        <v>2543054.9700000002</v>
      </c>
      <c r="D15" s="211">
        <v>26</v>
      </c>
      <c r="E15" s="212">
        <v>1004046.11</v>
      </c>
      <c r="F15" s="218">
        <v>9</v>
      </c>
      <c r="G15" s="212">
        <v>3547101.08</v>
      </c>
      <c r="H15" s="218">
        <v>35</v>
      </c>
    </row>
    <row r="16" spans="1:8" outlineLevel="2" x14ac:dyDescent="0.2">
      <c r="A16" s="208"/>
      <c r="B16" s="209" t="s">
        <v>162</v>
      </c>
      <c r="C16" s="210">
        <v>2543054.9700000002</v>
      </c>
      <c r="D16" s="211">
        <v>26</v>
      </c>
      <c r="E16" s="212">
        <v>34569.22</v>
      </c>
      <c r="F16" s="218">
        <v>-1</v>
      </c>
      <c r="G16" s="212">
        <v>2577624.19</v>
      </c>
      <c r="H16" s="218">
        <v>25</v>
      </c>
    </row>
    <row r="17" spans="1:8" outlineLevel="2" x14ac:dyDescent="0.2">
      <c r="A17" s="208"/>
      <c r="B17" s="209" t="s">
        <v>163</v>
      </c>
      <c r="C17" s="210">
        <v>2543054.9700000002</v>
      </c>
      <c r="D17" s="211">
        <v>25</v>
      </c>
      <c r="E17" s="212">
        <v>-100126.86</v>
      </c>
      <c r="F17" s="218">
        <v>-1</v>
      </c>
      <c r="G17" s="212">
        <v>2442928.11</v>
      </c>
      <c r="H17" s="218">
        <v>24</v>
      </c>
    </row>
    <row r="18" spans="1:8" x14ac:dyDescent="0.2">
      <c r="A18" s="286" t="s">
        <v>205</v>
      </c>
      <c r="B18" s="286" t="s">
        <v>206</v>
      </c>
      <c r="C18" s="232">
        <v>60574175.979999997</v>
      </c>
      <c r="D18" s="234">
        <v>772</v>
      </c>
      <c r="E18" s="205">
        <v>1635284.6</v>
      </c>
      <c r="F18" s="207">
        <v>48</v>
      </c>
      <c r="G18" s="205">
        <v>62209460.579999998</v>
      </c>
      <c r="H18" s="207">
        <v>820</v>
      </c>
    </row>
    <row r="19" spans="1:8" outlineLevel="2" x14ac:dyDescent="0.2">
      <c r="A19" s="208"/>
      <c r="B19" s="209" t="s">
        <v>152</v>
      </c>
      <c r="C19" s="210">
        <v>5021693.4400000004</v>
      </c>
      <c r="D19" s="211">
        <v>64</v>
      </c>
      <c r="E19" s="212">
        <v>-3010533.22</v>
      </c>
      <c r="F19" s="218">
        <v>-32</v>
      </c>
      <c r="G19" s="212">
        <v>2011160.22</v>
      </c>
      <c r="H19" s="218">
        <v>32</v>
      </c>
    </row>
    <row r="20" spans="1:8" outlineLevel="2" x14ac:dyDescent="0.2">
      <c r="A20" s="208"/>
      <c r="B20" s="209" t="s">
        <v>153</v>
      </c>
      <c r="C20" s="210">
        <v>5021693.4400000004</v>
      </c>
      <c r="D20" s="211">
        <v>64</v>
      </c>
      <c r="E20" s="212">
        <v>1535517.91</v>
      </c>
      <c r="F20" s="218">
        <v>23</v>
      </c>
      <c r="G20" s="212">
        <v>6557211.3499999996</v>
      </c>
      <c r="H20" s="218">
        <v>87</v>
      </c>
    </row>
    <row r="21" spans="1:8" outlineLevel="2" x14ac:dyDescent="0.2">
      <c r="A21" s="208"/>
      <c r="B21" s="209" t="s">
        <v>154</v>
      </c>
      <c r="C21" s="210">
        <v>5021693.4400000004</v>
      </c>
      <c r="D21" s="211">
        <v>64</v>
      </c>
      <c r="E21" s="212">
        <v>-1340600.22</v>
      </c>
      <c r="F21" s="218">
        <v>-19</v>
      </c>
      <c r="G21" s="212">
        <v>3681093.22</v>
      </c>
      <c r="H21" s="218">
        <v>45</v>
      </c>
    </row>
    <row r="22" spans="1:8" outlineLevel="2" x14ac:dyDescent="0.2">
      <c r="A22" s="208"/>
      <c r="B22" s="209" t="s">
        <v>155</v>
      </c>
      <c r="C22" s="210">
        <v>5021693.4400000004</v>
      </c>
      <c r="D22" s="211">
        <v>64</v>
      </c>
      <c r="E22" s="212">
        <v>-348791.26</v>
      </c>
      <c r="F22" s="218">
        <v>1</v>
      </c>
      <c r="G22" s="212">
        <v>4672902.18</v>
      </c>
      <c r="H22" s="218">
        <v>65</v>
      </c>
    </row>
    <row r="23" spans="1:8" outlineLevel="2" x14ac:dyDescent="0.2">
      <c r="A23" s="208"/>
      <c r="B23" s="209" t="s">
        <v>156</v>
      </c>
      <c r="C23" s="210">
        <v>5021693.4400000004</v>
      </c>
      <c r="D23" s="211">
        <v>64</v>
      </c>
      <c r="E23" s="212">
        <v>456396.93</v>
      </c>
      <c r="F23" s="218">
        <v>3</v>
      </c>
      <c r="G23" s="212">
        <v>5478090.3700000001</v>
      </c>
      <c r="H23" s="218">
        <v>67</v>
      </c>
    </row>
    <row r="24" spans="1:8" outlineLevel="2" x14ac:dyDescent="0.2">
      <c r="A24" s="208"/>
      <c r="B24" s="209" t="s">
        <v>157</v>
      </c>
      <c r="C24" s="210">
        <v>5021693.4400000004</v>
      </c>
      <c r="D24" s="211">
        <v>64</v>
      </c>
      <c r="E24" s="212">
        <v>2323243.56</v>
      </c>
      <c r="F24" s="218">
        <v>32</v>
      </c>
      <c r="G24" s="212">
        <v>7344937</v>
      </c>
      <c r="H24" s="218">
        <v>96</v>
      </c>
    </row>
    <row r="25" spans="1:8" outlineLevel="2" x14ac:dyDescent="0.2">
      <c r="A25" s="208"/>
      <c r="B25" s="209" t="s">
        <v>158</v>
      </c>
      <c r="C25" s="210">
        <v>5021693.4400000004</v>
      </c>
      <c r="D25" s="211">
        <v>64</v>
      </c>
      <c r="E25" s="212">
        <v>849159.29</v>
      </c>
      <c r="F25" s="218">
        <v>9</v>
      </c>
      <c r="G25" s="212">
        <v>5870852.7300000004</v>
      </c>
      <c r="H25" s="218">
        <v>73</v>
      </c>
    </row>
    <row r="26" spans="1:8" outlineLevel="2" x14ac:dyDescent="0.2">
      <c r="A26" s="208"/>
      <c r="B26" s="209" t="s">
        <v>159</v>
      </c>
      <c r="C26" s="210">
        <v>5021693.4400000004</v>
      </c>
      <c r="D26" s="211">
        <v>64</v>
      </c>
      <c r="E26" s="212">
        <v>-333600.38</v>
      </c>
      <c r="F26" s="218">
        <v>-6</v>
      </c>
      <c r="G26" s="212">
        <v>4688093.0599999996</v>
      </c>
      <c r="H26" s="218">
        <v>58</v>
      </c>
    </row>
    <row r="27" spans="1:8" outlineLevel="2" x14ac:dyDescent="0.2">
      <c r="A27" s="208"/>
      <c r="B27" s="209" t="s">
        <v>160</v>
      </c>
      <c r="C27" s="210">
        <v>5021693.4400000004</v>
      </c>
      <c r="D27" s="211">
        <v>64</v>
      </c>
      <c r="E27" s="212">
        <v>469884.07</v>
      </c>
      <c r="F27" s="218">
        <v>13</v>
      </c>
      <c r="G27" s="212">
        <v>5491577.5099999998</v>
      </c>
      <c r="H27" s="218">
        <v>77</v>
      </c>
    </row>
    <row r="28" spans="1:8" outlineLevel="2" x14ac:dyDescent="0.2">
      <c r="A28" s="208"/>
      <c r="B28" s="209" t="s">
        <v>161</v>
      </c>
      <c r="C28" s="210">
        <v>5021693.4400000004</v>
      </c>
      <c r="D28" s="211">
        <v>64</v>
      </c>
      <c r="E28" s="212">
        <v>1393688.83</v>
      </c>
      <c r="F28" s="218">
        <v>19</v>
      </c>
      <c r="G28" s="212">
        <v>6415382.2699999996</v>
      </c>
      <c r="H28" s="218">
        <v>83</v>
      </c>
    </row>
    <row r="29" spans="1:8" outlineLevel="2" x14ac:dyDescent="0.2">
      <c r="A29" s="208"/>
      <c r="B29" s="209" t="s">
        <v>162</v>
      </c>
      <c r="C29" s="210">
        <v>5021693.4400000004</v>
      </c>
      <c r="D29" s="211">
        <v>64</v>
      </c>
      <c r="E29" s="212">
        <v>259199.21</v>
      </c>
      <c r="F29" s="218">
        <v>9</v>
      </c>
      <c r="G29" s="212">
        <v>5280892.6500000004</v>
      </c>
      <c r="H29" s="218">
        <v>76</v>
      </c>
    </row>
    <row r="30" spans="1:8" outlineLevel="2" x14ac:dyDescent="0.2">
      <c r="A30" s="208"/>
      <c r="B30" s="209" t="s">
        <v>163</v>
      </c>
      <c r="C30" s="210">
        <v>5335548.1399999997</v>
      </c>
      <c r="D30" s="211">
        <v>68</v>
      </c>
      <c r="E30" s="212">
        <v>-618280.12</v>
      </c>
      <c r="F30" s="218">
        <v>-4</v>
      </c>
      <c r="G30" s="212">
        <v>4717268.0199999996</v>
      </c>
      <c r="H30" s="218">
        <v>64</v>
      </c>
    </row>
    <row r="31" spans="1:8" ht="22.5" x14ac:dyDescent="0.2">
      <c r="A31" s="286" t="s">
        <v>20</v>
      </c>
      <c r="B31" s="286" t="s">
        <v>21</v>
      </c>
      <c r="C31" s="232">
        <v>25819075.190000001</v>
      </c>
      <c r="D31" s="234">
        <v>266</v>
      </c>
      <c r="E31" s="205">
        <v>548121.16</v>
      </c>
      <c r="F31" s="207">
        <v>18</v>
      </c>
      <c r="G31" s="205">
        <v>26367196.350000001</v>
      </c>
      <c r="H31" s="207">
        <v>284</v>
      </c>
    </row>
    <row r="32" spans="1:8" outlineLevel="2" x14ac:dyDescent="0.2">
      <c r="A32" s="208"/>
      <c r="B32" s="209" t="s">
        <v>152</v>
      </c>
      <c r="C32" s="210">
        <v>2015987.2</v>
      </c>
      <c r="D32" s="211">
        <v>26</v>
      </c>
      <c r="E32" s="212">
        <v>0</v>
      </c>
      <c r="F32" s="218">
        <v>0</v>
      </c>
      <c r="G32" s="212">
        <v>2015987.2</v>
      </c>
      <c r="H32" s="218">
        <v>26</v>
      </c>
    </row>
    <row r="33" spans="1:8" outlineLevel="2" x14ac:dyDescent="0.2">
      <c r="A33" s="208"/>
      <c r="B33" s="209" t="s">
        <v>153</v>
      </c>
      <c r="C33" s="210">
        <v>2722079.67</v>
      </c>
      <c r="D33" s="211">
        <v>27</v>
      </c>
      <c r="E33" s="212">
        <v>0</v>
      </c>
      <c r="F33" s="218"/>
      <c r="G33" s="212">
        <v>2722079.67</v>
      </c>
      <c r="H33" s="218">
        <v>27</v>
      </c>
    </row>
    <row r="34" spans="1:8" outlineLevel="2" x14ac:dyDescent="0.2">
      <c r="A34" s="208"/>
      <c r="B34" s="209" t="s">
        <v>154</v>
      </c>
      <c r="C34" s="210">
        <v>2200407.48</v>
      </c>
      <c r="D34" s="211">
        <v>22</v>
      </c>
      <c r="E34" s="212">
        <v>0</v>
      </c>
      <c r="F34" s="218"/>
      <c r="G34" s="212">
        <v>2200407.48</v>
      </c>
      <c r="H34" s="218">
        <v>22</v>
      </c>
    </row>
    <row r="35" spans="1:8" outlineLevel="2" x14ac:dyDescent="0.2">
      <c r="A35" s="208"/>
      <c r="B35" s="209" t="s">
        <v>155</v>
      </c>
      <c r="C35" s="210">
        <v>2465183.2200000002</v>
      </c>
      <c r="D35" s="211">
        <v>21</v>
      </c>
      <c r="E35" s="212">
        <v>0</v>
      </c>
      <c r="F35" s="218"/>
      <c r="G35" s="212">
        <v>2465183.2200000002</v>
      </c>
      <c r="H35" s="218">
        <v>21</v>
      </c>
    </row>
    <row r="36" spans="1:8" outlineLevel="2" x14ac:dyDescent="0.2">
      <c r="A36" s="208"/>
      <c r="B36" s="209" t="s">
        <v>156</v>
      </c>
      <c r="C36" s="210">
        <v>2091586.82</v>
      </c>
      <c r="D36" s="211">
        <v>29</v>
      </c>
      <c r="E36" s="212">
        <v>0</v>
      </c>
      <c r="F36" s="218"/>
      <c r="G36" s="212">
        <v>2091586.82</v>
      </c>
      <c r="H36" s="218">
        <v>29</v>
      </c>
    </row>
    <row r="37" spans="1:8" outlineLevel="2" x14ac:dyDescent="0.2">
      <c r="A37" s="208"/>
      <c r="B37" s="209" t="s">
        <v>157</v>
      </c>
      <c r="C37" s="210">
        <v>2544970.92</v>
      </c>
      <c r="D37" s="211">
        <v>26</v>
      </c>
      <c r="E37" s="212">
        <v>0</v>
      </c>
      <c r="F37" s="218"/>
      <c r="G37" s="212">
        <v>2544970.92</v>
      </c>
      <c r="H37" s="218">
        <v>26</v>
      </c>
    </row>
    <row r="38" spans="1:8" outlineLevel="2" x14ac:dyDescent="0.2">
      <c r="A38" s="208"/>
      <c r="B38" s="209" t="s">
        <v>158</v>
      </c>
      <c r="C38" s="210">
        <v>2571661.4900000002</v>
      </c>
      <c r="D38" s="211">
        <v>32</v>
      </c>
      <c r="E38" s="212">
        <v>0</v>
      </c>
      <c r="F38" s="218"/>
      <c r="G38" s="212">
        <v>2571661.4900000002</v>
      </c>
      <c r="H38" s="218">
        <v>32</v>
      </c>
    </row>
    <row r="39" spans="1:8" outlineLevel="2" x14ac:dyDescent="0.2">
      <c r="A39" s="208"/>
      <c r="B39" s="209" t="s">
        <v>159</v>
      </c>
      <c r="C39" s="210">
        <v>2060992.01</v>
      </c>
      <c r="D39" s="211">
        <v>27</v>
      </c>
      <c r="E39" s="212">
        <v>0</v>
      </c>
      <c r="F39" s="218"/>
      <c r="G39" s="212">
        <v>2060992.01</v>
      </c>
      <c r="H39" s="218">
        <v>27</v>
      </c>
    </row>
    <row r="40" spans="1:8" outlineLevel="2" x14ac:dyDescent="0.2">
      <c r="A40" s="208"/>
      <c r="B40" s="209" t="s">
        <v>160</v>
      </c>
      <c r="C40" s="210">
        <v>1786551.59</v>
      </c>
      <c r="D40" s="211">
        <v>14</v>
      </c>
      <c r="E40" s="212">
        <v>328815.27</v>
      </c>
      <c r="F40" s="218">
        <v>5</v>
      </c>
      <c r="G40" s="212">
        <v>2115366.86</v>
      </c>
      <c r="H40" s="218">
        <v>19</v>
      </c>
    </row>
    <row r="41" spans="1:8" outlineLevel="2" x14ac:dyDescent="0.2">
      <c r="A41" s="208"/>
      <c r="B41" s="209" t="s">
        <v>161</v>
      </c>
      <c r="C41" s="210">
        <v>1786551.59</v>
      </c>
      <c r="D41" s="211">
        <v>14</v>
      </c>
      <c r="E41" s="212">
        <v>-40664.06</v>
      </c>
      <c r="F41" s="218">
        <v>4</v>
      </c>
      <c r="G41" s="212">
        <v>1745887.53</v>
      </c>
      <c r="H41" s="218">
        <v>18</v>
      </c>
    </row>
    <row r="42" spans="1:8" outlineLevel="2" x14ac:dyDescent="0.2">
      <c r="A42" s="208"/>
      <c r="B42" s="209" t="s">
        <v>162</v>
      </c>
      <c r="C42" s="210">
        <v>1786551.59</v>
      </c>
      <c r="D42" s="211">
        <v>14</v>
      </c>
      <c r="E42" s="212">
        <v>199834.67</v>
      </c>
      <c r="F42" s="218">
        <v>3</v>
      </c>
      <c r="G42" s="212">
        <v>1986386.26</v>
      </c>
      <c r="H42" s="218">
        <v>17</v>
      </c>
    </row>
    <row r="43" spans="1:8" outlineLevel="2" x14ac:dyDescent="0.2">
      <c r="A43" s="208"/>
      <c r="B43" s="209" t="s">
        <v>163</v>
      </c>
      <c r="C43" s="210">
        <v>1786551.61</v>
      </c>
      <c r="D43" s="211">
        <v>14</v>
      </c>
      <c r="E43" s="212">
        <v>60135.28</v>
      </c>
      <c r="F43" s="218">
        <v>6</v>
      </c>
      <c r="G43" s="212">
        <v>1846686.89</v>
      </c>
      <c r="H43" s="218">
        <v>20</v>
      </c>
    </row>
    <row r="44" spans="1:8" x14ac:dyDescent="0.2">
      <c r="A44" s="286" t="s">
        <v>24</v>
      </c>
      <c r="B44" s="286" t="s">
        <v>25</v>
      </c>
      <c r="C44" s="232">
        <v>15773856.77</v>
      </c>
      <c r="D44" s="234">
        <v>178</v>
      </c>
      <c r="E44" s="205">
        <v>-11485980.039999999</v>
      </c>
      <c r="F44" s="207">
        <v>-92</v>
      </c>
      <c r="G44" s="205">
        <v>4287876.7300000004</v>
      </c>
      <c r="H44" s="207">
        <v>86</v>
      </c>
    </row>
    <row r="45" spans="1:8" outlineLevel="2" x14ac:dyDescent="0.2">
      <c r="A45" s="208"/>
      <c r="B45" s="209" t="s">
        <v>152</v>
      </c>
      <c r="C45" s="210">
        <v>291750.24</v>
      </c>
      <c r="D45" s="211">
        <v>6</v>
      </c>
      <c r="E45" s="212">
        <v>0</v>
      </c>
      <c r="F45" s="218">
        <v>0</v>
      </c>
      <c r="G45" s="212">
        <v>291750.24</v>
      </c>
      <c r="H45" s="218">
        <v>6</v>
      </c>
    </row>
    <row r="46" spans="1:8" outlineLevel="2" x14ac:dyDescent="0.2">
      <c r="A46" s="208"/>
      <c r="B46" s="209" t="s">
        <v>153</v>
      </c>
      <c r="C46" s="210">
        <v>340375.28</v>
      </c>
      <c r="D46" s="211">
        <v>7</v>
      </c>
      <c r="E46" s="212">
        <v>0</v>
      </c>
      <c r="F46" s="218">
        <v>0</v>
      </c>
      <c r="G46" s="212">
        <v>340375.28</v>
      </c>
      <c r="H46" s="218">
        <v>7</v>
      </c>
    </row>
    <row r="47" spans="1:8" outlineLevel="2" x14ac:dyDescent="0.2">
      <c r="A47" s="208"/>
      <c r="B47" s="209" t="s">
        <v>154</v>
      </c>
      <c r="C47" s="210">
        <v>340375.28</v>
      </c>
      <c r="D47" s="211">
        <v>7</v>
      </c>
      <c r="E47" s="212">
        <v>0</v>
      </c>
      <c r="F47" s="218">
        <v>0</v>
      </c>
      <c r="G47" s="212">
        <v>340375.28</v>
      </c>
      <c r="H47" s="218">
        <v>7</v>
      </c>
    </row>
    <row r="48" spans="1:8" outlineLevel="2" x14ac:dyDescent="0.2">
      <c r="A48" s="208"/>
      <c r="B48" s="209" t="s">
        <v>155</v>
      </c>
      <c r="C48" s="210">
        <v>194500.16</v>
      </c>
      <c r="D48" s="211">
        <v>4</v>
      </c>
      <c r="E48" s="212">
        <v>0</v>
      </c>
      <c r="F48" s="218">
        <v>0</v>
      </c>
      <c r="G48" s="212">
        <v>194500.16</v>
      </c>
      <c r="H48" s="218">
        <v>4</v>
      </c>
    </row>
    <row r="49" spans="1:8" outlineLevel="2" x14ac:dyDescent="0.2">
      <c r="A49" s="208"/>
      <c r="B49" s="209" t="s">
        <v>156</v>
      </c>
      <c r="C49" s="210">
        <v>359825.3</v>
      </c>
      <c r="D49" s="211">
        <v>8</v>
      </c>
      <c r="E49" s="212">
        <v>0</v>
      </c>
      <c r="F49" s="218">
        <v>0</v>
      </c>
      <c r="G49" s="212">
        <v>359825.3</v>
      </c>
      <c r="H49" s="218">
        <v>8</v>
      </c>
    </row>
    <row r="50" spans="1:8" outlineLevel="2" x14ac:dyDescent="0.2">
      <c r="A50" s="208"/>
      <c r="B50" s="209" t="s">
        <v>157</v>
      </c>
      <c r="C50" s="210">
        <v>194500.16</v>
      </c>
      <c r="D50" s="211">
        <v>4</v>
      </c>
      <c r="E50" s="212">
        <v>0</v>
      </c>
      <c r="F50" s="218">
        <v>0</v>
      </c>
      <c r="G50" s="212">
        <v>194500.16</v>
      </c>
      <c r="H50" s="218">
        <v>4</v>
      </c>
    </row>
    <row r="51" spans="1:8" outlineLevel="2" x14ac:dyDescent="0.2">
      <c r="A51" s="208"/>
      <c r="B51" s="209" t="s">
        <v>158</v>
      </c>
      <c r="C51" s="210">
        <v>145875.12</v>
      </c>
      <c r="D51" s="211">
        <v>3</v>
      </c>
      <c r="E51" s="212">
        <v>0</v>
      </c>
      <c r="F51" s="218">
        <v>0</v>
      </c>
      <c r="G51" s="212">
        <v>145875.12</v>
      </c>
      <c r="H51" s="218">
        <v>3</v>
      </c>
    </row>
    <row r="52" spans="1:8" outlineLevel="2" x14ac:dyDescent="0.2">
      <c r="A52" s="208"/>
      <c r="B52" s="209" t="s">
        <v>159</v>
      </c>
      <c r="C52" s="210">
        <v>97250.08</v>
      </c>
      <c r="D52" s="211">
        <v>2</v>
      </c>
      <c r="E52" s="212">
        <v>0</v>
      </c>
      <c r="F52" s="218">
        <v>0</v>
      </c>
      <c r="G52" s="212">
        <v>97250.08</v>
      </c>
      <c r="H52" s="218">
        <v>2</v>
      </c>
    </row>
    <row r="53" spans="1:8" outlineLevel="2" x14ac:dyDescent="0.2">
      <c r="A53" s="208"/>
      <c r="B53" s="209" t="s">
        <v>160</v>
      </c>
      <c r="C53" s="210">
        <v>1952351.29</v>
      </c>
      <c r="D53" s="211">
        <v>34</v>
      </c>
      <c r="E53" s="212">
        <v>-1320225.77</v>
      </c>
      <c r="F53" s="218">
        <v>-24</v>
      </c>
      <c r="G53" s="212">
        <v>632125.52</v>
      </c>
      <c r="H53" s="218">
        <v>10</v>
      </c>
    </row>
    <row r="54" spans="1:8" outlineLevel="2" x14ac:dyDescent="0.2">
      <c r="A54" s="208"/>
      <c r="B54" s="209" t="s">
        <v>161</v>
      </c>
      <c r="C54" s="210">
        <v>3952351.29</v>
      </c>
      <c r="D54" s="211">
        <v>34</v>
      </c>
      <c r="E54" s="212">
        <v>-3281325.74</v>
      </c>
      <c r="F54" s="218">
        <v>-17</v>
      </c>
      <c r="G54" s="212">
        <v>671025.55000000005</v>
      </c>
      <c r="H54" s="218">
        <v>17</v>
      </c>
    </row>
    <row r="55" spans="1:8" outlineLevel="2" x14ac:dyDescent="0.2">
      <c r="A55" s="208"/>
      <c r="B55" s="209" t="s">
        <v>162</v>
      </c>
      <c r="C55" s="210">
        <v>3952351.29</v>
      </c>
      <c r="D55" s="211">
        <v>34</v>
      </c>
      <c r="E55" s="212">
        <v>-3514725.93</v>
      </c>
      <c r="F55" s="218">
        <v>-25</v>
      </c>
      <c r="G55" s="212">
        <v>437625.36</v>
      </c>
      <c r="H55" s="218">
        <v>9</v>
      </c>
    </row>
    <row r="56" spans="1:8" outlineLevel="2" x14ac:dyDescent="0.2">
      <c r="A56" s="208"/>
      <c r="B56" s="209" t="s">
        <v>163</v>
      </c>
      <c r="C56" s="210">
        <v>3952351.28</v>
      </c>
      <c r="D56" s="211">
        <v>35</v>
      </c>
      <c r="E56" s="212">
        <v>-3369702.6</v>
      </c>
      <c r="F56" s="218">
        <v>-26</v>
      </c>
      <c r="G56" s="212">
        <v>582648.68000000005</v>
      </c>
      <c r="H56" s="218">
        <v>9</v>
      </c>
    </row>
    <row r="57" spans="1:8" ht="22.5" x14ac:dyDescent="0.2">
      <c r="A57" s="286" t="s">
        <v>34</v>
      </c>
      <c r="B57" s="286" t="s">
        <v>35</v>
      </c>
      <c r="C57" s="232">
        <v>22942228.73</v>
      </c>
      <c r="D57" s="234">
        <v>260</v>
      </c>
      <c r="E57" s="205">
        <v>-1876198.92</v>
      </c>
      <c r="F57" s="207">
        <v>-32</v>
      </c>
      <c r="G57" s="205">
        <v>21066029.809999999</v>
      </c>
      <c r="H57" s="207">
        <v>228</v>
      </c>
    </row>
    <row r="58" spans="1:8" outlineLevel="2" x14ac:dyDescent="0.2">
      <c r="A58" s="208"/>
      <c r="B58" s="209" t="s">
        <v>152</v>
      </c>
      <c r="C58" s="210">
        <v>1849791.93</v>
      </c>
      <c r="D58" s="211">
        <v>21</v>
      </c>
      <c r="E58" s="212">
        <v>-916687.97</v>
      </c>
      <c r="F58" s="218">
        <v>-8</v>
      </c>
      <c r="G58" s="212">
        <v>933103.96</v>
      </c>
      <c r="H58" s="218">
        <v>13</v>
      </c>
    </row>
    <row r="59" spans="1:8" outlineLevel="2" x14ac:dyDescent="0.2">
      <c r="A59" s="208"/>
      <c r="B59" s="209" t="s">
        <v>153</v>
      </c>
      <c r="C59" s="210">
        <v>1849791.93</v>
      </c>
      <c r="D59" s="211">
        <v>21</v>
      </c>
      <c r="E59" s="212">
        <v>-1021931</v>
      </c>
      <c r="F59" s="218">
        <v>-11</v>
      </c>
      <c r="G59" s="212">
        <v>827860.93</v>
      </c>
      <c r="H59" s="218">
        <v>10</v>
      </c>
    </row>
    <row r="60" spans="1:8" outlineLevel="2" x14ac:dyDescent="0.2">
      <c r="A60" s="208"/>
      <c r="B60" s="209" t="s">
        <v>154</v>
      </c>
      <c r="C60" s="210">
        <v>1849791.93</v>
      </c>
      <c r="D60" s="211">
        <v>21</v>
      </c>
      <c r="E60" s="212">
        <v>-311891.78000000003</v>
      </c>
      <c r="F60" s="218">
        <v>-4</v>
      </c>
      <c r="G60" s="212">
        <v>1537900.15</v>
      </c>
      <c r="H60" s="218">
        <v>17</v>
      </c>
    </row>
    <row r="61" spans="1:8" outlineLevel="2" x14ac:dyDescent="0.2">
      <c r="A61" s="208"/>
      <c r="B61" s="209" t="s">
        <v>155</v>
      </c>
      <c r="C61" s="210">
        <v>1977920.69</v>
      </c>
      <c r="D61" s="211">
        <v>22</v>
      </c>
      <c r="E61" s="212">
        <v>-54214.63</v>
      </c>
      <c r="F61" s="218">
        <v>0</v>
      </c>
      <c r="G61" s="212">
        <v>1923706.06</v>
      </c>
      <c r="H61" s="218">
        <v>22</v>
      </c>
    </row>
    <row r="62" spans="1:8" outlineLevel="2" x14ac:dyDescent="0.2">
      <c r="A62" s="208"/>
      <c r="B62" s="209" t="s">
        <v>156</v>
      </c>
      <c r="C62" s="210">
        <v>1849791.93</v>
      </c>
      <c r="D62" s="211">
        <v>21</v>
      </c>
      <c r="E62" s="212">
        <v>2160460.88</v>
      </c>
      <c r="F62" s="218">
        <v>21</v>
      </c>
      <c r="G62" s="212">
        <v>4010252.81</v>
      </c>
      <c r="H62" s="218">
        <v>42</v>
      </c>
    </row>
    <row r="63" spans="1:8" outlineLevel="2" x14ac:dyDescent="0.2">
      <c r="A63" s="208"/>
      <c r="B63" s="209" t="s">
        <v>157</v>
      </c>
      <c r="C63" s="210">
        <v>1849791.93</v>
      </c>
      <c r="D63" s="211">
        <v>21</v>
      </c>
      <c r="E63" s="212">
        <v>-107098.78</v>
      </c>
      <c r="F63" s="218">
        <v>-5</v>
      </c>
      <c r="G63" s="212">
        <v>1742693.15</v>
      </c>
      <c r="H63" s="218">
        <v>16</v>
      </c>
    </row>
    <row r="64" spans="1:8" outlineLevel="2" x14ac:dyDescent="0.2">
      <c r="A64" s="208"/>
      <c r="B64" s="209" t="s">
        <v>158</v>
      </c>
      <c r="C64" s="210">
        <v>1849791.93</v>
      </c>
      <c r="D64" s="211">
        <v>21</v>
      </c>
      <c r="E64" s="212">
        <v>-1200984.79</v>
      </c>
      <c r="F64" s="218">
        <v>-11</v>
      </c>
      <c r="G64" s="212">
        <v>648807.14</v>
      </c>
      <c r="H64" s="218">
        <v>10</v>
      </c>
    </row>
    <row r="65" spans="1:8" outlineLevel="2" x14ac:dyDescent="0.2">
      <c r="A65" s="208"/>
      <c r="B65" s="209" t="s">
        <v>159</v>
      </c>
      <c r="C65" s="210">
        <v>1849791.93</v>
      </c>
      <c r="D65" s="211">
        <v>21</v>
      </c>
      <c r="E65" s="212">
        <v>-127329.67</v>
      </c>
      <c r="F65" s="218">
        <v>-2</v>
      </c>
      <c r="G65" s="212">
        <v>1722462.26</v>
      </c>
      <c r="H65" s="218">
        <v>19</v>
      </c>
    </row>
    <row r="66" spans="1:8" outlineLevel="2" x14ac:dyDescent="0.2">
      <c r="A66" s="208"/>
      <c r="B66" s="209" t="s">
        <v>160</v>
      </c>
      <c r="C66" s="210">
        <v>1849791.93</v>
      </c>
      <c r="D66" s="211">
        <v>21</v>
      </c>
      <c r="E66" s="212">
        <v>1547856.36</v>
      </c>
      <c r="F66" s="218">
        <v>12</v>
      </c>
      <c r="G66" s="212">
        <v>3397648.29</v>
      </c>
      <c r="H66" s="218">
        <v>33</v>
      </c>
    </row>
    <row r="67" spans="1:8" outlineLevel="2" x14ac:dyDescent="0.2">
      <c r="A67" s="208"/>
      <c r="B67" s="209" t="s">
        <v>161</v>
      </c>
      <c r="C67" s="210">
        <v>1849791.93</v>
      </c>
      <c r="D67" s="211">
        <v>21</v>
      </c>
      <c r="E67" s="212">
        <v>-498583.63</v>
      </c>
      <c r="F67" s="218">
        <v>-8</v>
      </c>
      <c r="G67" s="212">
        <v>1351208.3</v>
      </c>
      <c r="H67" s="218">
        <v>13</v>
      </c>
    </row>
    <row r="68" spans="1:8" outlineLevel="2" x14ac:dyDescent="0.2">
      <c r="A68" s="208"/>
      <c r="B68" s="209" t="s">
        <v>162</v>
      </c>
      <c r="C68" s="210">
        <v>1849791.93</v>
      </c>
      <c r="D68" s="211">
        <v>21</v>
      </c>
      <c r="E68" s="212">
        <v>-321829.83</v>
      </c>
      <c r="F68" s="218">
        <v>-6</v>
      </c>
      <c r="G68" s="212">
        <v>1527962.1</v>
      </c>
      <c r="H68" s="218">
        <v>15</v>
      </c>
    </row>
    <row r="69" spans="1:8" outlineLevel="2" x14ac:dyDescent="0.2">
      <c r="A69" s="208"/>
      <c r="B69" s="209" t="s">
        <v>163</v>
      </c>
      <c r="C69" s="210">
        <v>2466388.7400000002</v>
      </c>
      <c r="D69" s="211">
        <v>28</v>
      </c>
      <c r="E69" s="212">
        <v>-1023964.08</v>
      </c>
      <c r="F69" s="218">
        <v>-10</v>
      </c>
      <c r="G69" s="212">
        <v>1442424.66</v>
      </c>
      <c r="H69" s="218">
        <v>18</v>
      </c>
    </row>
    <row r="70" spans="1:8" x14ac:dyDescent="0.2">
      <c r="A70" s="368" t="s">
        <v>100</v>
      </c>
      <c r="B70" s="368"/>
      <c r="C70" s="232">
        <v>158839517.30000001</v>
      </c>
      <c r="D70" s="233">
        <v>1818</v>
      </c>
      <c r="E70" s="205">
        <v>-10412212.199999999</v>
      </c>
      <c r="F70" s="207">
        <f>F5+F18+F31+F44+F57</f>
        <v>-52</v>
      </c>
      <c r="G70" s="205">
        <v>148427305.09999999</v>
      </c>
      <c r="H70" s="207">
        <v>1766</v>
      </c>
    </row>
  </sheetData>
  <mergeCells count="8">
    <mergeCell ref="A70:B7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H42"/>
  <sheetViews>
    <sheetView view="pageBreakPreview" zoomScale="120" zoomScaleNormal="100" zoomScaleSheetLayoutView="120" workbookViewId="0">
      <selection activeCell="D18" sqref="D18"/>
    </sheetView>
  </sheetViews>
  <sheetFormatPr defaultColWidth="10.5" defaultRowHeight="11.25" outlineLevelRow="2" x14ac:dyDescent="0.2"/>
  <cols>
    <col min="1" max="1" width="9.5" style="6" customWidth="1"/>
    <col min="2" max="2" width="33.83203125" style="6" customWidth="1"/>
    <col min="3" max="3" width="17.5" style="6" customWidth="1"/>
    <col min="4" max="4" width="9" style="6" customWidth="1"/>
    <col min="5" max="5" width="12.6640625" style="10" bestFit="1" customWidth="1"/>
    <col min="6" max="6" width="10.6640625" style="10" bestFit="1" customWidth="1"/>
    <col min="7" max="7" width="12.6640625" style="10" bestFit="1" customWidth="1"/>
    <col min="8" max="8" width="10.6640625" style="10" bestFit="1" customWidth="1"/>
    <col min="9" max="16384" width="10.5" style="10"/>
  </cols>
  <sheetData>
    <row r="1" spans="1:8" s="172" customFormat="1" ht="45.75" customHeight="1" x14ac:dyDescent="0.25">
      <c r="A1" s="171"/>
      <c r="B1" s="171"/>
      <c r="C1" s="171"/>
      <c r="D1" s="171"/>
      <c r="F1" s="383" t="s">
        <v>345</v>
      </c>
      <c r="G1" s="383"/>
      <c r="H1" s="383"/>
    </row>
    <row r="2" spans="1:8" s="11" customFormat="1" ht="48" customHeight="1" x14ac:dyDescent="0.2">
      <c r="A2" s="385" t="s">
        <v>346</v>
      </c>
      <c r="B2" s="385"/>
      <c r="C2" s="385"/>
      <c r="D2" s="385"/>
      <c r="E2" s="385"/>
      <c r="F2" s="385"/>
      <c r="G2" s="385"/>
      <c r="H2" s="385"/>
    </row>
    <row r="3" spans="1:8" s="12" customForma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s="12" customFormat="1" x14ac:dyDescent="0.2">
      <c r="A5" s="230" t="s">
        <v>0</v>
      </c>
      <c r="B5" s="230" t="s">
        <v>1</v>
      </c>
      <c r="C5" s="203">
        <v>194064.39</v>
      </c>
      <c r="D5" s="217">
        <v>8</v>
      </c>
      <c r="E5" s="219">
        <v>-3528.05</v>
      </c>
      <c r="F5" s="220">
        <v>0</v>
      </c>
      <c r="G5" s="219">
        <v>190536.34</v>
      </c>
      <c r="H5" s="220">
        <v>8</v>
      </c>
    </row>
    <row r="6" spans="1:8" s="12" customFormat="1" x14ac:dyDescent="0.2">
      <c r="A6" s="336"/>
      <c r="B6" s="229" t="s">
        <v>152</v>
      </c>
      <c r="C6" s="197">
        <v>4363.29</v>
      </c>
      <c r="D6" s="199">
        <v>1</v>
      </c>
      <c r="E6" s="214">
        <v>-4363.29</v>
      </c>
      <c r="F6" s="337">
        <v>-1</v>
      </c>
      <c r="G6" s="214">
        <v>0</v>
      </c>
      <c r="H6" s="215">
        <v>0</v>
      </c>
    </row>
    <row r="7" spans="1:8" s="12" customFormat="1" x14ac:dyDescent="0.2">
      <c r="A7" s="336"/>
      <c r="B7" s="229" t="s">
        <v>153</v>
      </c>
      <c r="C7" s="197">
        <v>24258.05</v>
      </c>
      <c r="D7" s="199">
        <v>1</v>
      </c>
      <c r="E7" s="214">
        <v>-24258.05</v>
      </c>
      <c r="F7" s="337">
        <v>-1</v>
      </c>
      <c r="G7" s="214">
        <v>0</v>
      </c>
      <c r="H7" s="215">
        <v>0</v>
      </c>
    </row>
    <row r="8" spans="1:8" s="12" customFormat="1" x14ac:dyDescent="0.2">
      <c r="A8" s="336"/>
      <c r="B8" s="229" t="s">
        <v>154</v>
      </c>
      <c r="C8" s="197">
        <v>28621.34</v>
      </c>
      <c r="D8" s="199">
        <v>1</v>
      </c>
      <c r="E8" s="214">
        <v>28621.34</v>
      </c>
      <c r="F8" s="337">
        <v>1</v>
      </c>
      <c r="G8" s="214">
        <v>57242.68</v>
      </c>
      <c r="H8" s="215">
        <v>2</v>
      </c>
    </row>
    <row r="9" spans="1:8" s="12" customFormat="1" x14ac:dyDescent="0.2">
      <c r="A9" s="336"/>
      <c r="B9" s="229" t="s">
        <v>155</v>
      </c>
      <c r="C9" s="197">
        <v>28622</v>
      </c>
      <c r="D9" s="199">
        <v>1</v>
      </c>
      <c r="E9" s="214">
        <v>-0.66</v>
      </c>
      <c r="F9" s="337"/>
      <c r="G9" s="214">
        <v>28621.34</v>
      </c>
      <c r="H9" s="215">
        <v>1</v>
      </c>
    </row>
    <row r="10" spans="1:8" s="12" customFormat="1" x14ac:dyDescent="0.2">
      <c r="A10" s="336"/>
      <c r="B10" s="229" t="s">
        <v>156</v>
      </c>
      <c r="C10" s="197">
        <v>28621.34</v>
      </c>
      <c r="D10" s="199">
        <v>1</v>
      </c>
      <c r="E10" s="214"/>
      <c r="F10" s="337"/>
      <c r="G10" s="214">
        <v>28621.34</v>
      </c>
      <c r="H10" s="215">
        <v>1</v>
      </c>
    </row>
    <row r="11" spans="1:8" s="12" customFormat="1" x14ac:dyDescent="0.2">
      <c r="A11" s="336"/>
      <c r="B11" s="229" t="s">
        <v>158</v>
      </c>
      <c r="C11" s="197">
        <v>16082.46</v>
      </c>
      <c r="D11" s="199">
        <v>1</v>
      </c>
      <c r="E11" s="214"/>
      <c r="F11" s="337"/>
      <c r="G11" s="214">
        <v>16082.46</v>
      </c>
      <c r="H11" s="215">
        <v>1</v>
      </c>
    </row>
    <row r="12" spans="1:8" s="12" customFormat="1" x14ac:dyDescent="0.2">
      <c r="A12" s="336"/>
      <c r="B12" s="229" t="s">
        <v>159</v>
      </c>
      <c r="C12" s="197">
        <v>39865.440000000002</v>
      </c>
      <c r="D12" s="199">
        <v>1</v>
      </c>
      <c r="E12" s="214"/>
      <c r="F12" s="337"/>
      <c r="G12" s="214">
        <v>39865.440000000002</v>
      </c>
      <c r="H12" s="215">
        <v>1</v>
      </c>
    </row>
    <row r="13" spans="1:8" s="12" customFormat="1" x14ac:dyDescent="0.2">
      <c r="A13" s="336"/>
      <c r="B13" s="229" t="s">
        <v>160</v>
      </c>
      <c r="C13" s="197">
        <v>23630.47</v>
      </c>
      <c r="D13" s="199">
        <v>1</v>
      </c>
      <c r="E13" s="214">
        <v>-3527.39</v>
      </c>
      <c r="F13" s="337">
        <v>1</v>
      </c>
      <c r="G13" s="214">
        <v>20103.080000000002</v>
      </c>
      <c r="H13" s="215">
        <v>2</v>
      </c>
    </row>
    <row r="14" spans="1:8" s="12" customFormat="1" x14ac:dyDescent="0.2">
      <c r="A14" s="230" t="s">
        <v>205</v>
      </c>
      <c r="B14" s="230" t="s">
        <v>206</v>
      </c>
      <c r="C14" s="203">
        <v>10231131.26</v>
      </c>
      <c r="D14" s="217">
        <v>452</v>
      </c>
      <c r="E14" s="338">
        <v>-15086.27</v>
      </c>
      <c r="F14" s="338">
        <v>0</v>
      </c>
      <c r="G14" s="219">
        <v>10216044.99</v>
      </c>
      <c r="H14" s="220">
        <v>452</v>
      </c>
    </row>
    <row r="15" spans="1:8" s="12" customFormat="1" x14ac:dyDescent="0.2">
      <c r="A15" s="336"/>
      <c r="B15" s="229" t="s">
        <v>152</v>
      </c>
      <c r="C15" s="197">
        <v>684595.08</v>
      </c>
      <c r="D15" s="199">
        <v>32</v>
      </c>
      <c r="E15" s="214"/>
      <c r="F15" s="337"/>
      <c r="G15" s="214">
        <v>684595.08</v>
      </c>
      <c r="H15" s="215">
        <v>32</v>
      </c>
    </row>
    <row r="16" spans="1:8" s="12" customFormat="1" x14ac:dyDescent="0.2">
      <c r="A16" s="336"/>
      <c r="B16" s="229" t="s">
        <v>153</v>
      </c>
      <c r="C16" s="197">
        <v>2439355.4300000002</v>
      </c>
      <c r="D16" s="199">
        <v>105</v>
      </c>
      <c r="E16" s="214">
        <v>-1264858.56</v>
      </c>
      <c r="F16" s="337"/>
      <c r="G16" s="214">
        <v>1174496.8700000001</v>
      </c>
      <c r="H16" s="215">
        <v>105</v>
      </c>
    </row>
    <row r="17" spans="1:8" s="12" customFormat="1" x14ac:dyDescent="0.2">
      <c r="A17" s="336"/>
      <c r="B17" s="229" t="s">
        <v>154</v>
      </c>
      <c r="C17" s="197">
        <v>2168163.87</v>
      </c>
      <c r="D17" s="199">
        <v>90</v>
      </c>
      <c r="E17" s="214">
        <v>-1604732.34</v>
      </c>
      <c r="F17" s="337"/>
      <c r="G17" s="214">
        <v>563431.53</v>
      </c>
      <c r="H17" s="215">
        <v>90</v>
      </c>
    </row>
    <row r="18" spans="1:8" s="12" customFormat="1" x14ac:dyDescent="0.2">
      <c r="A18" s="336"/>
      <c r="B18" s="229" t="s">
        <v>155</v>
      </c>
      <c r="C18" s="197">
        <v>823169.48</v>
      </c>
      <c r="D18" s="199">
        <v>38</v>
      </c>
      <c r="E18" s="214">
        <v>2263300.7400000002</v>
      </c>
      <c r="F18" s="337"/>
      <c r="G18" s="214">
        <v>3086470.22</v>
      </c>
      <c r="H18" s="215">
        <v>38</v>
      </c>
    </row>
    <row r="19" spans="1:8" s="12" customFormat="1" x14ac:dyDescent="0.2">
      <c r="A19" s="336"/>
      <c r="B19" s="229" t="s">
        <v>156</v>
      </c>
      <c r="C19" s="197">
        <v>823169.48</v>
      </c>
      <c r="D19" s="199">
        <v>38</v>
      </c>
      <c r="E19" s="214">
        <v>-508334.74</v>
      </c>
      <c r="F19" s="337"/>
      <c r="G19" s="214">
        <v>314834.74</v>
      </c>
      <c r="H19" s="215">
        <v>38</v>
      </c>
    </row>
    <row r="20" spans="1:8" s="12" customFormat="1" x14ac:dyDescent="0.2">
      <c r="A20" s="336"/>
      <c r="B20" s="229" t="s">
        <v>157</v>
      </c>
      <c r="C20" s="197">
        <v>823169.48</v>
      </c>
      <c r="D20" s="199">
        <v>38</v>
      </c>
      <c r="E20" s="214">
        <v>-537160.55000000005</v>
      </c>
      <c r="F20" s="337">
        <v>-12</v>
      </c>
      <c r="G20" s="214">
        <v>286008.93</v>
      </c>
      <c r="H20" s="215">
        <v>26</v>
      </c>
    </row>
    <row r="21" spans="1:8" s="12" customFormat="1" x14ac:dyDescent="0.2">
      <c r="A21" s="336"/>
      <c r="B21" s="229" t="s">
        <v>158</v>
      </c>
      <c r="C21" s="197">
        <v>823169.48</v>
      </c>
      <c r="D21" s="199">
        <v>37</v>
      </c>
      <c r="E21" s="214">
        <v>-120856.36</v>
      </c>
      <c r="F21" s="337"/>
      <c r="G21" s="214">
        <v>702313.12</v>
      </c>
      <c r="H21" s="215">
        <v>37</v>
      </c>
    </row>
    <row r="22" spans="1:8" s="12" customFormat="1" x14ac:dyDescent="0.2">
      <c r="A22" s="336"/>
      <c r="B22" s="229" t="s">
        <v>159</v>
      </c>
      <c r="C22" s="197">
        <v>823169.48</v>
      </c>
      <c r="D22" s="199">
        <v>37</v>
      </c>
      <c r="E22" s="214">
        <v>-156428.65</v>
      </c>
      <c r="F22" s="337"/>
      <c r="G22" s="214">
        <v>666740.82999999996</v>
      </c>
      <c r="H22" s="215">
        <v>37</v>
      </c>
    </row>
    <row r="23" spans="1:8" s="12" customFormat="1" x14ac:dyDescent="0.2">
      <c r="A23" s="336"/>
      <c r="B23" s="229" t="s">
        <v>160</v>
      </c>
      <c r="C23" s="197">
        <v>823169.48</v>
      </c>
      <c r="D23" s="199">
        <v>37</v>
      </c>
      <c r="E23" s="214">
        <v>-184845.52</v>
      </c>
      <c r="F23" s="337"/>
      <c r="G23" s="214">
        <v>638323.96</v>
      </c>
      <c r="H23" s="215">
        <v>37</v>
      </c>
    </row>
    <row r="24" spans="1:8" s="12" customFormat="1" x14ac:dyDescent="0.2">
      <c r="A24" s="336"/>
      <c r="B24" s="229" t="s">
        <v>161</v>
      </c>
      <c r="C24" s="258"/>
      <c r="D24" s="258"/>
      <c r="E24" s="214">
        <v>347681.08</v>
      </c>
      <c r="F24" s="337">
        <v>4</v>
      </c>
      <c r="G24" s="214">
        <v>347681.08</v>
      </c>
      <c r="H24" s="215">
        <v>4</v>
      </c>
    </row>
    <row r="25" spans="1:8" s="12" customFormat="1" x14ac:dyDescent="0.2">
      <c r="A25" s="336"/>
      <c r="B25" s="229" t="s">
        <v>162</v>
      </c>
      <c r="C25" s="258"/>
      <c r="D25" s="258"/>
      <c r="E25" s="214">
        <v>384479.92</v>
      </c>
      <c r="F25" s="337">
        <v>4</v>
      </c>
      <c r="G25" s="214">
        <v>384479.92</v>
      </c>
      <c r="H25" s="215">
        <v>4</v>
      </c>
    </row>
    <row r="26" spans="1:8" s="12" customFormat="1" x14ac:dyDescent="0.2">
      <c r="A26" s="336"/>
      <c r="B26" s="229" t="s">
        <v>163</v>
      </c>
      <c r="C26" s="258"/>
      <c r="D26" s="258"/>
      <c r="E26" s="214">
        <v>1366668.71</v>
      </c>
      <c r="F26" s="337">
        <v>4</v>
      </c>
      <c r="G26" s="214">
        <v>1366668.71</v>
      </c>
      <c r="H26" s="215">
        <v>4</v>
      </c>
    </row>
    <row r="27" spans="1:8" x14ac:dyDescent="0.2">
      <c r="A27" s="230" t="s">
        <v>260</v>
      </c>
      <c r="B27" s="230" t="s">
        <v>261</v>
      </c>
      <c r="C27" s="203">
        <v>1883879.1</v>
      </c>
      <c r="D27" s="217">
        <v>90</v>
      </c>
      <c r="E27" s="205">
        <v>-74601.899999999994</v>
      </c>
      <c r="F27" s="205">
        <v>0</v>
      </c>
      <c r="G27" s="205">
        <v>3693156.3</v>
      </c>
      <c r="H27" s="207">
        <v>180</v>
      </c>
    </row>
    <row r="28" spans="1:8" outlineLevel="2" x14ac:dyDescent="0.2">
      <c r="A28" s="208"/>
      <c r="B28" s="209" t="s">
        <v>152</v>
      </c>
      <c r="C28" s="210">
        <v>146523.93</v>
      </c>
      <c r="D28" s="211">
        <v>7</v>
      </c>
      <c r="E28" s="212">
        <v>-146523.93</v>
      </c>
      <c r="F28" s="212">
        <v>-7</v>
      </c>
      <c r="G28" s="212">
        <v>146523.93</v>
      </c>
      <c r="H28" s="218">
        <v>7</v>
      </c>
    </row>
    <row r="29" spans="1:8" outlineLevel="2" x14ac:dyDescent="0.2">
      <c r="A29" s="208"/>
      <c r="B29" s="209" t="s">
        <v>153</v>
      </c>
      <c r="C29" s="210">
        <v>146523.93</v>
      </c>
      <c r="D29" s="211">
        <v>7</v>
      </c>
      <c r="E29" s="212">
        <v>34403.79</v>
      </c>
      <c r="F29" s="212">
        <v>2</v>
      </c>
      <c r="G29" s="212">
        <v>327451.65000000002</v>
      </c>
      <c r="H29" s="218">
        <v>16</v>
      </c>
    </row>
    <row r="30" spans="1:8" outlineLevel="2" x14ac:dyDescent="0.2">
      <c r="A30" s="208"/>
      <c r="B30" s="209" t="s">
        <v>154</v>
      </c>
      <c r="C30" s="210">
        <v>146523.93</v>
      </c>
      <c r="D30" s="211">
        <v>7</v>
      </c>
      <c r="E30" s="212">
        <v>134919.19</v>
      </c>
      <c r="F30" s="212">
        <v>7</v>
      </c>
      <c r="G30" s="212">
        <v>427967.05</v>
      </c>
      <c r="H30" s="218">
        <v>21</v>
      </c>
    </row>
    <row r="31" spans="1:8" outlineLevel="2" x14ac:dyDescent="0.2">
      <c r="A31" s="208"/>
      <c r="B31" s="209" t="s">
        <v>155</v>
      </c>
      <c r="C31" s="210">
        <v>146523.93</v>
      </c>
      <c r="D31" s="211">
        <v>7</v>
      </c>
      <c r="E31" s="212">
        <v>155022.26999999999</v>
      </c>
      <c r="F31" s="212">
        <v>8</v>
      </c>
      <c r="G31" s="212">
        <v>448070.13</v>
      </c>
      <c r="H31" s="218">
        <v>22</v>
      </c>
    </row>
    <row r="32" spans="1:8" outlineLevel="2" x14ac:dyDescent="0.2">
      <c r="A32" s="208"/>
      <c r="B32" s="209" t="s">
        <v>156</v>
      </c>
      <c r="C32" s="210">
        <v>146523.93</v>
      </c>
      <c r="D32" s="211">
        <v>7</v>
      </c>
      <c r="E32" s="212">
        <v>-46008.53</v>
      </c>
      <c r="F32" s="212">
        <v>-2</v>
      </c>
      <c r="G32" s="212">
        <v>247039.33</v>
      </c>
      <c r="H32" s="218">
        <v>12</v>
      </c>
    </row>
    <row r="33" spans="1:8" outlineLevel="2" x14ac:dyDescent="0.2">
      <c r="A33" s="208"/>
      <c r="B33" s="209" t="s">
        <v>157</v>
      </c>
      <c r="C33" s="210">
        <v>146523.93</v>
      </c>
      <c r="D33" s="211">
        <v>7</v>
      </c>
      <c r="E33" s="212">
        <v>74609.95</v>
      </c>
      <c r="F33" s="212">
        <v>4</v>
      </c>
      <c r="G33" s="212">
        <v>367657.81</v>
      </c>
      <c r="H33" s="218">
        <v>18</v>
      </c>
    </row>
    <row r="34" spans="1:8" outlineLevel="2" x14ac:dyDescent="0.2">
      <c r="A34" s="208"/>
      <c r="B34" s="209" t="s">
        <v>158</v>
      </c>
      <c r="C34" s="210">
        <v>146523.93</v>
      </c>
      <c r="D34" s="211">
        <v>7</v>
      </c>
      <c r="E34" s="212">
        <v>-66111.61</v>
      </c>
      <c r="F34" s="212">
        <v>-3</v>
      </c>
      <c r="G34" s="212">
        <v>226936.25</v>
      </c>
      <c r="H34" s="218">
        <v>11</v>
      </c>
    </row>
    <row r="35" spans="1:8" outlineLevel="2" x14ac:dyDescent="0.2">
      <c r="A35" s="208"/>
      <c r="B35" s="209" t="s">
        <v>159</v>
      </c>
      <c r="C35" s="210">
        <v>146523.93</v>
      </c>
      <c r="D35" s="211">
        <v>7</v>
      </c>
      <c r="E35" s="212">
        <v>-46008.53</v>
      </c>
      <c r="F35" s="212">
        <v>-2</v>
      </c>
      <c r="G35" s="212">
        <v>247039.33</v>
      </c>
      <c r="H35" s="218">
        <v>12</v>
      </c>
    </row>
    <row r="36" spans="1:8" outlineLevel="2" x14ac:dyDescent="0.2">
      <c r="A36" s="208"/>
      <c r="B36" s="209" t="s">
        <v>160</v>
      </c>
      <c r="C36" s="210">
        <v>146523.93</v>
      </c>
      <c r="D36" s="211">
        <v>7</v>
      </c>
      <c r="E36" s="212">
        <v>94713.03</v>
      </c>
      <c r="F36" s="212">
        <v>5</v>
      </c>
      <c r="G36" s="212">
        <v>387760.89</v>
      </c>
      <c r="H36" s="218">
        <v>19</v>
      </c>
    </row>
    <row r="37" spans="1:8" outlineLevel="2" x14ac:dyDescent="0.2">
      <c r="A37" s="208"/>
      <c r="B37" s="209" t="s">
        <v>161</v>
      </c>
      <c r="C37" s="210">
        <v>146523.93</v>
      </c>
      <c r="D37" s="211">
        <v>7</v>
      </c>
      <c r="E37" s="212">
        <v>-25905.45</v>
      </c>
      <c r="F37" s="212">
        <v>-1</v>
      </c>
      <c r="G37" s="212">
        <v>267142.40999999997</v>
      </c>
      <c r="H37" s="218">
        <v>13</v>
      </c>
    </row>
    <row r="38" spans="1:8" outlineLevel="2" x14ac:dyDescent="0.2">
      <c r="A38" s="208"/>
      <c r="B38" s="209" t="s">
        <v>162</v>
      </c>
      <c r="C38" s="210">
        <v>146523.93</v>
      </c>
      <c r="D38" s="211">
        <v>7</v>
      </c>
      <c r="E38" s="212">
        <v>-46008.53</v>
      </c>
      <c r="F38" s="212">
        <v>-2</v>
      </c>
      <c r="G38" s="212">
        <v>247039.33</v>
      </c>
      <c r="H38" s="218">
        <v>12</v>
      </c>
    </row>
    <row r="39" spans="1:8" outlineLevel="2" x14ac:dyDescent="0.2">
      <c r="A39" s="208"/>
      <c r="B39" s="209" t="s">
        <v>163</v>
      </c>
      <c r="C39" s="210">
        <v>272115.87</v>
      </c>
      <c r="D39" s="211">
        <v>13</v>
      </c>
      <c r="E39" s="212">
        <v>-191703.55</v>
      </c>
      <c r="F39" s="212">
        <v>-9</v>
      </c>
      <c r="G39" s="212">
        <v>352528.19</v>
      </c>
      <c r="H39" s="218">
        <v>17</v>
      </c>
    </row>
    <row r="40" spans="1:8" x14ac:dyDescent="0.2">
      <c r="A40" s="368" t="s">
        <v>100</v>
      </c>
      <c r="B40" s="368"/>
      <c r="C40" s="232">
        <f t="shared" ref="C40:H40" si="0">C5+C14+C27</f>
        <v>12309074.75</v>
      </c>
      <c r="D40" s="233">
        <f t="shared" si="0"/>
        <v>550</v>
      </c>
      <c r="E40" s="232">
        <f t="shared" si="0"/>
        <v>-93216.22</v>
      </c>
      <c r="F40" s="233">
        <f t="shared" si="0"/>
        <v>0</v>
      </c>
      <c r="G40" s="232">
        <f t="shared" si="0"/>
        <v>14099737.630000001</v>
      </c>
      <c r="H40" s="233">
        <f t="shared" si="0"/>
        <v>640</v>
      </c>
    </row>
    <row r="41" spans="1:8" x14ac:dyDescent="0.2">
      <c r="A41" s="339" t="s">
        <v>110</v>
      </c>
      <c r="B41" s="340"/>
      <c r="C41" s="341">
        <v>19270426.309999999</v>
      </c>
      <c r="D41" s="339">
        <v>276</v>
      </c>
      <c r="E41" s="341">
        <v>11439473.689999999</v>
      </c>
      <c r="F41" s="339">
        <v>0</v>
      </c>
      <c r="G41" s="341">
        <f>C41+E41</f>
        <v>30709900</v>
      </c>
      <c r="H41" s="342">
        <f>D41+F41</f>
        <v>276</v>
      </c>
    </row>
    <row r="42" spans="1:8" x14ac:dyDescent="0.2">
      <c r="A42" s="343"/>
      <c r="B42" s="343" t="s">
        <v>209</v>
      </c>
      <c r="C42" s="344">
        <f>C40+C41</f>
        <v>31579501.059999999</v>
      </c>
      <c r="D42" s="345">
        <f>D40+D41</f>
        <v>826</v>
      </c>
      <c r="E42" s="344">
        <f t="shared" ref="E42:H42" si="1">E40+E41</f>
        <v>11346257.470000001</v>
      </c>
      <c r="F42" s="345">
        <f t="shared" si="1"/>
        <v>0</v>
      </c>
      <c r="G42" s="344">
        <f t="shared" si="1"/>
        <v>44809637.630000003</v>
      </c>
      <c r="H42" s="345">
        <f t="shared" si="1"/>
        <v>916</v>
      </c>
    </row>
  </sheetData>
  <mergeCells count="8">
    <mergeCell ref="A40:B4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H32"/>
  <sheetViews>
    <sheetView workbookViewId="0">
      <selection activeCell="J31" sqref="J31"/>
    </sheetView>
  </sheetViews>
  <sheetFormatPr defaultColWidth="10.5" defaultRowHeight="11.25" outlineLevelRow="2" x14ac:dyDescent="0.2"/>
  <cols>
    <col min="1" max="1" width="12.33203125" style="20" customWidth="1"/>
    <col min="2" max="2" width="30.33203125" style="20" customWidth="1"/>
    <col min="3" max="3" width="17.5" style="20" customWidth="1"/>
    <col min="4" max="4" width="9.1640625" style="20" customWidth="1"/>
    <col min="5" max="5" width="10.83203125" bestFit="1" customWidth="1"/>
    <col min="7" max="7" width="11.6640625" bestFit="1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344</v>
      </c>
      <c r="G1" s="383"/>
      <c r="H1" s="383"/>
    </row>
    <row r="2" spans="1:8" s="11" customFormat="1" ht="36" customHeight="1" x14ac:dyDescent="0.2">
      <c r="A2" s="385" t="s">
        <v>343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60" t="s">
        <v>205</v>
      </c>
      <c r="B5" s="60" t="s">
        <v>206</v>
      </c>
      <c r="C5" s="44">
        <v>2507582.19</v>
      </c>
      <c r="D5" s="61">
        <v>57</v>
      </c>
      <c r="E5" s="46">
        <v>-251402.82</v>
      </c>
      <c r="F5" s="47">
        <v>-2</v>
      </c>
      <c r="G5" s="46">
        <v>2256179.37</v>
      </c>
      <c r="H5" s="47">
        <v>55</v>
      </c>
    </row>
    <row r="6" spans="1:8" outlineLevel="1" x14ac:dyDescent="0.2">
      <c r="A6" s="58"/>
      <c r="B6" s="36" t="s">
        <v>275</v>
      </c>
      <c r="C6" s="37">
        <v>2507582.19</v>
      </c>
      <c r="D6" s="38">
        <v>57</v>
      </c>
      <c r="E6" s="39">
        <v>-251402.82</v>
      </c>
      <c r="F6" s="43">
        <v>-2</v>
      </c>
      <c r="G6" s="39">
        <v>2256179.37</v>
      </c>
      <c r="H6" s="43">
        <v>55</v>
      </c>
    </row>
    <row r="7" spans="1:8" outlineLevel="2" x14ac:dyDescent="0.2">
      <c r="A7" s="35"/>
      <c r="B7" s="36" t="s">
        <v>152</v>
      </c>
      <c r="C7" s="37">
        <v>84501.1</v>
      </c>
      <c r="D7" s="38">
        <v>2</v>
      </c>
      <c r="E7" s="39">
        <v>0</v>
      </c>
      <c r="F7" s="43">
        <v>0</v>
      </c>
      <c r="G7" s="39">
        <v>84501.1</v>
      </c>
      <c r="H7" s="43">
        <v>2</v>
      </c>
    </row>
    <row r="8" spans="1:8" outlineLevel="2" x14ac:dyDescent="0.2">
      <c r="A8" s="35"/>
      <c r="B8" s="36" t="s">
        <v>153</v>
      </c>
      <c r="C8" s="37">
        <v>170940.3</v>
      </c>
      <c r="D8" s="38">
        <v>5</v>
      </c>
      <c r="E8" s="39">
        <v>-1938.1</v>
      </c>
      <c r="F8" s="43">
        <v>-1</v>
      </c>
      <c r="G8" s="39">
        <v>169002.2</v>
      </c>
      <c r="H8" s="43">
        <v>4</v>
      </c>
    </row>
    <row r="9" spans="1:8" outlineLevel="2" x14ac:dyDescent="0.2">
      <c r="A9" s="35"/>
      <c r="B9" s="36" t="s">
        <v>154</v>
      </c>
      <c r="C9" s="37">
        <v>225214.07999999999</v>
      </c>
      <c r="D9" s="38">
        <v>5</v>
      </c>
      <c r="E9" s="39">
        <v>-98462.43</v>
      </c>
      <c r="F9" s="43">
        <v>-2</v>
      </c>
      <c r="G9" s="39">
        <v>126751.65</v>
      </c>
      <c r="H9" s="43">
        <v>3</v>
      </c>
    </row>
    <row r="10" spans="1:8" outlineLevel="2" x14ac:dyDescent="0.2">
      <c r="A10" s="35"/>
      <c r="B10" s="36" t="s">
        <v>155</v>
      </c>
      <c r="C10" s="37">
        <v>225214.07</v>
      </c>
      <c r="D10" s="38">
        <v>5</v>
      </c>
      <c r="E10" s="39">
        <v>-140712.97</v>
      </c>
      <c r="F10" s="43">
        <v>-3</v>
      </c>
      <c r="G10" s="39">
        <v>84501.1</v>
      </c>
      <c r="H10" s="43">
        <v>2</v>
      </c>
    </row>
    <row r="11" spans="1:8" outlineLevel="2" x14ac:dyDescent="0.2">
      <c r="A11" s="35"/>
      <c r="B11" s="36" t="s">
        <v>156</v>
      </c>
      <c r="C11" s="37">
        <v>225214.07999999999</v>
      </c>
      <c r="D11" s="38">
        <v>5</v>
      </c>
      <c r="E11" s="39">
        <v>-98462.43</v>
      </c>
      <c r="F11" s="43">
        <v>-2</v>
      </c>
      <c r="G11" s="39">
        <v>126751.65</v>
      </c>
      <c r="H11" s="43">
        <v>3</v>
      </c>
    </row>
    <row r="12" spans="1:8" outlineLevel="2" x14ac:dyDescent="0.2">
      <c r="A12" s="35"/>
      <c r="B12" s="36" t="s">
        <v>157</v>
      </c>
      <c r="C12" s="37">
        <v>225214.07999999999</v>
      </c>
      <c r="D12" s="38">
        <v>5</v>
      </c>
      <c r="E12" s="39">
        <v>-140712.98000000001</v>
      </c>
      <c r="F12" s="43">
        <v>-3</v>
      </c>
      <c r="G12" s="39">
        <v>84501.1</v>
      </c>
      <c r="H12" s="43">
        <v>2</v>
      </c>
    </row>
    <row r="13" spans="1:8" outlineLevel="2" x14ac:dyDescent="0.2">
      <c r="A13" s="35"/>
      <c r="B13" s="36" t="s">
        <v>158</v>
      </c>
      <c r="C13" s="37">
        <v>225214.07999999999</v>
      </c>
      <c r="D13" s="38">
        <v>5</v>
      </c>
      <c r="E13" s="39">
        <v>-140712.98000000001</v>
      </c>
      <c r="F13" s="43">
        <v>-3</v>
      </c>
      <c r="G13" s="39">
        <v>84501.1</v>
      </c>
      <c r="H13" s="43">
        <v>2</v>
      </c>
    </row>
    <row r="14" spans="1:8" outlineLevel="2" x14ac:dyDescent="0.2">
      <c r="A14" s="35"/>
      <c r="B14" s="36" t="s">
        <v>159</v>
      </c>
      <c r="C14" s="37">
        <v>225214.07999999999</v>
      </c>
      <c r="D14" s="38">
        <v>5</v>
      </c>
      <c r="E14" s="39">
        <v>-106912.54</v>
      </c>
      <c r="F14" s="43">
        <v>-2</v>
      </c>
      <c r="G14" s="39">
        <v>118301.54</v>
      </c>
      <c r="H14" s="43">
        <v>3</v>
      </c>
    </row>
    <row r="15" spans="1:8" outlineLevel="2" x14ac:dyDescent="0.2">
      <c r="A15" s="35"/>
      <c r="B15" s="36" t="s">
        <v>160</v>
      </c>
      <c r="C15" s="37">
        <v>225214.07999999999</v>
      </c>
      <c r="D15" s="38">
        <v>5</v>
      </c>
      <c r="E15" s="39">
        <v>-56211.88</v>
      </c>
      <c r="F15" s="43">
        <v>-1</v>
      </c>
      <c r="G15" s="39">
        <v>169002.2</v>
      </c>
      <c r="H15" s="43">
        <v>4</v>
      </c>
    </row>
    <row r="16" spans="1:8" outlineLevel="2" x14ac:dyDescent="0.2">
      <c r="A16" s="35"/>
      <c r="B16" s="36" t="s">
        <v>161</v>
      </c>
      <c r="C16" s="37">
        <v>225214.07999999999</v>
      </c>
      <c r="D16" s="38">
        <v>5</v>
      </c>
      <c r="E16" s="39">
        <v>205741.53</v>
      </c>
      <c r="F16" s="43">
        <v>6</v>
      </c>
      <c r="G16" s="39">
        <v>430955.61</v>
      </c>
      <c r="H16" s="43">
        <v>11</v>
      </c>
    </row>
    <row r="17" spans="1:8" outlineLevel="2" x14ac:dyDescent="0.2">
      <c r="A17" s="35"/>
      <c r="B17" s="36" t="s">
        <v>162</v>
      </c>
      <c r="C17" s="37">
        <v>225214.07999999999</v>
      </c>
      <c r="D17" s="38">
        <v>5</v>
      </c>
      <c r="E17" s="39">
        <v>62089.66</v>
      </c>
      <c r="F17" s="43">
        <v>2</v>
      </c>
      <c r="G17" s="39">
        <v>287303.74</v>
      </c>
      <c r="H17" s="43">
        <v>7</v>
      </c>
    </row>
    <row r="18" spans="1:8" outlineLevel="2" x14ac:dyDescent="0.2">
      <c r="A18" s="35"/>
      <c r="B18" s="36" t="s">
        <v>163</v>
      </c>
      <c r="C18" s="37">
        <v>225214.07999999999</v>
      </c>
      <c r="D18" s="38">
        <v>5</v>
      </c>
      <c r="E18" s="39">
        <v>264892.3</v>
      </c>
      <c r="F18" s="43">
        <v>7</v>
      </c>
      <c r="G18" s="39">
        <v>490106.38</v>
      </c>
      <c r="H18" s="43">
        <v>12</v>
      </c>
    </row>
    <row r="19" spans="1:8" x14ac:dyDescent="0.2">
      <c r="A19" s="60" t="s">
        <v>260</v>
      </c>
      <c r="B19" s="60" t="s">
        <v>261</v>
      </c>
      <c r="C19" s="44">
        <v>1759706.8</v>
      </c>
      <c r="D19" s="61">
        <v>40</v>
      </c>
      <c r="E19" s="46">
        <v>-69684.800000000003</v>
      </c>
      <c r="F19" s="47"/>
      <c r="G19" s="46">
        <v>1690022</v>
      </c>
      <c r="H19" s="47">
        <v>40</v>
      </c>
    </row>
    <row r="20" spans="1:8" outlineLevel="1" x14ac:dyDescent="0.2">
      <c r="A20" s="58"/>
      <c r="B20" s="36" t="s">
        <v>275</v>
      </c>
      <c r="C20" s="37">
        <v>1759706.8</v>
      </c>
      <c r="D20" s="38">
        <v>40</v>
      </c>
      <c r="E20" s="39">
        <v>-69684.800000000003</v>
      </c>
      <c r="F20" s="43"/>
      <c r="G20" s="39">
        <v>1690022</v>
      </c>
      <c r="H20" s="43">
        <v>40</v>
      </c>
    </row>
    <row r="21" spans="1:8" outlineLevel="2" x14ac:dyDescent="0.2">
      <c r="A21" s="35"/>
      <c r="B21" s="36" t="s">
        <v>153</v>
      </c>
      <c r="C21" s="37">
        <v>126751.65</v>
      </c>
      <c r="D21" s="38">
        <v>3</v>
      </c>
      <c r="E21" s="39">
        <v>0</v>
      </c>
      <c r="F21" s="43"/>
      <c r="G21" s="39">
        <v>126751.65</v>
      </c>
      <c r="H21" s="43">
        <v>3</v>
      </c>
    </row>
    <row r="22" spans="1:8" outlineLevel="2" x14ac:dyDescent="0.2">
      <c r="A22" s="35"/>
      <c r="B22" s="36" t="s">
        <v>154</v>
      </c>
      <c r="C22" s="37">
        <v>295753.84999999998</v>
      </c>
      <c r="D22" s="38">
        <v>7</v>
      </c>
      <c r="E22" s="39">
        <v>0</v>
      </c>
      <c r="F22" s="43"/>
      <c r="G22" s="39">
        <v>295753.84999999998</v>
      </c>
      <c r="H22" s="43">
        <v>7</v>
      </c>
    </row>
    <row r="23" spans="1:8" outlineLevel="2" x14ac:dyDescent="0.2">
      <c r="A23" s="35"/>
      <c r="B23" s="36" t="s">
        <v>155</v>
      </c>
      <c r="C23" s="37">
        <v>42250.55</v>
      </c>
      <c r="D23" s="38">
        <v>1</v>
      </c>
      <c r="E23" s="39">
        <v>0</v>
      </c>
      <c r="F23" s="43"/>
      <c r="G23" s="39">
        <v>42250.55</v>
      </c>
      <c r="H23" s="43">
        <v>1</v>
      </c>
    </row>
    <row r="24" spans="1:8" outlineLevel="2" x14ac:dyDescent="0.2">
      <c r="A24" s="35"/>
      <c r="B24" s="36" t="s">
        <v>156</v>
      </c>
      <c r="C24" s="37">
        <v>42250.55</v>
      </c>
      <c r="D24" s="38">
        <v>1</v>
      </c>
      <c r="E24" s="39">
        <v>0</v>
      </c>
      <c r="F24" s="43"/>
      <c r="G24" s="39">
        <v>42250.55</v>
      </c>
      <c r="H24" s="43">
        <v>1</v>
      </c>
    </row>
    <row r="25" spans="1:8" outlineLevel="2" x14ac:dyDescent="0.2">
      <c r="A25" s="35"/>
      <c r="B25" s="36" t="s">
        <v>157</v>
      </c>
      <c r="C25" s="37">
        <v>211252.75</v>
      </c>
      <c r="D25" s="38">
        <v>5</v>
      </c>
      <c r="E25" s="39">
        <v>0</v>
      </c>
      <c r="F25" s="43"/>
      <c r="G25" s="39">
        <v>211252.75</v>
      </c>
      <c r="H25" s="43">
        <v>5</v>
      </c>
    </row>
    <row r="26" spans="1:8" outlineLevel="2" x14ac:dyDescent="0.2">
      <c r="A26" s="35"/>
      <c r="B26" s="36" t="s">
        <v>158</v>
      </c>
      <c r="C26" s="37">
        <v>211252.75</v>
      </c>
      <c r="D26" s="38">
        <v>5</v>
      </c>
      <c r="E26" s="39">
        <v>0</v>
      </c>
      <c r="F26" s="43"/>
      <c r="G26" s="39">
        <v>211252.75</v>
      </c>
      <c r="H26" s="43">
        <v>5</v>
      </c>
    </row>
    <row r="27" spans="1:8" outlineLevel="2" x14ac:dyDescent="0.2">
      <c r="A27" s="35"/>
      <c r="B27" s="36" t="s">
        <v>159</v>
      </c>
      <c r="C27" s="37">
        <v>169002.2</v>
      </c>
      <c r="D27" s="38">
        <v>4</v>
      </c>
      <c r="E27" s="39">
        <v>0</v>
      </c>
      <c r="F27" s="43"/>
      <c r="G27" s="39">
        <v>169002.2</v>
      </c>
      <c r="H27" s="43">
        <v>4</v>
      </c>
    </row>
    <row r="28" spans="1:8" outlineLevel="2" x14ac:dyDescent="0.2">
      <c r="A28" s="35"/>
      <c r="B28" s="36" t="s">
        <v>160</v>
      </c>
      <c r="C28" s="37">
        <v>165298.12</v>
      </c>
      <c r="D28" s="38">
        <v>2</v>
      </c>
      <c r="E28" s="39">
        <v>-123047.57</v>
      </c>
      <c r="F28" s="43"/>
      <c r="G28" s="39">
        <v>42250.55</v>
      </c>
      <c r="H28" s="43">
        <v>2</v>
      </c>
    </row>
    <row r="29" spans="1:8" outlineLevel="2" x14ac:dyDescent="0.2">
      <c r="A29" s="35"/>
      <c r="B29" s="36" t="s">
        <v>161</v>
      </c>
      <c r="C29" s="37">
        <v>161594.04</v>
      </c>
      <c r="D29" s="38">
        <v>3</v>
      </c>
      <c r="E29" s="39">
        <v>-34842.39</v>
      </c>
      <c r="F29" s="43">
        <v>-1</v>
      </c>
      <c r="G29" s="39">
        <v>126751.65</v>
      </c>
      <c r="H29" s="43">
        <v>2</v>
      </c>
    </row>
    <row r="30" spans="1:8" outlineLevel="2" x14ac:dyDescent="0.2">
      <c r="A30" s="35"/>
      <c r="B30" s="36" t="s">
        <v>162</v>
      </c>
      <c r="C30" s="37">
        <v>165298.12</v>
      </c>
      <c r="D30" s="38">
        <v>4</v>
      </c>
      <c r="E30" s="39">
        <v>45954.63</v>
      </c>
      <c r="F30" s="43">
        <v>1</v>
      </c>
      <c r="G30" s="39">
        <v>211252.75</v>
      </c>
      <c r="H30" s="43">
        <v>5</v>
      </c>
    </row>
    <row r="31" spans="1:8" outlineLevel="2" x14ac:dyDescent="0.2">
      <c r="A31" s="35"/>
      <c r="B31" s="36" t="s">
        <v>163</v>
      </c>
      <c r="C31" s="37">
        <v>169002.22</v>
      </c>
      <c r="D31" s="38">
        <v>5</v>
      </c>
      <c r="E31" s="39">
        <v>42250.53</v>
      </c>
      <c r="F31" s="43"/>
      <c r="G31" s="39">
        <v>211252.75</v>
      </c>
      <c r="H31" s="43">
        <v>5</v>
      </c>
    </row>
    <row r="32" spans="1:8" x14ac:dyDescent="0.2">
      <c r="A32" s="396" t="s">
        <v>100</v>
      </c>
      <c r="B32" s="396"/>
      <c r="C32" s="44">
        <v>4267288.99</v>
      </c>
      <c r="D32" s="61">
        <v>97</v>
      </c>
      <c r="E32" s="46">
        <v>-321087.62</v>
      </c>
      <c r="F32" s="47">
        <v>-2</v>
      </c>
      <c r="G32" s="46">
        <v>3946201.37</v>
      </c>
      <c r="H32" s="47">
        <v>95</v>
      </c>
    </row>
  </sheetData>
  <mergeCells count="8">
    <mergeCell ref="A32:B3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H44"/>
  <sheetViews>
    <sheetView workbookViewId="0">
      <selection sqref="A1:XFD4"/>
    </sheetView>
  </sheetViews>
  <sheetFormatPr defaultColWidth="10.5" defaultRowHeight="11.25" outlineLevelRow="2" x14ac:dyDescent="0.2"/>
  <cols>
    <col min="1" max="1" width="10.83203125" style="20" customWidth="1"/>
    <col min="2" max="2" width="33.83203125" style="20" customWidth="1"/>
    <col min="3" max="3" width="17.5" style="20" customWidth="1"/>
    <col min="4" max="4" width="9.83203125" style="20" customWidth="1"/>
    <col min="5" max="5" width="14.1640625" customWidth="1"/>
    <col min="7" max="7" width="13.6640625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342</v>
      </c>
      <c r="G1" s="383"/>
      <c r="H1" s="383"/>
    </row>
    <row r="2" spans="1:8" s="11" customFormat="1" ht="36" customHeight="1" x14ac:dyDescent="0.2">
      <c r="A2" s="385" t="s">
        <v>341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53" t="s">
        <v>0</v>
      </c>
      <c r="B5" s="53" t="s">
        <v>1</v>
      </c>
      <c r="C5" s="54">
        <v>1482269.07</v>
      </c>
      <c r="D5" s="55">
        <v>15</v>
      </c>
      <c r="E5" s="56">
        <v>-214616.33</v>
      </c>
      <c r="F5" s="57">
        <v>-3</v>
      </c>
      <c r="G5" s="56">
        <v>1267652.74</v>
      </c>
      <c r="H5" s="57">
        <v>12</v>
      </c>
    </row>
    <row r="6" spans="1:8" outlineLevel="1" x14ac:dyDescent="0.2">
      <c r="A6" s="58"/>
      <c r="B6" s="36" t="s">
        <v>274</v>
      </c>
      <c r="C6" s="37">
        <v>1482269.07</v>
      </c>
      <c r="D6" s="38">
        <v>15</v>
      </c>
      <c r="E6" s="39">
        <v>-214616.33</v>
      </c>
      <c r="F6" s="43">
        <v>-3</v>
      </c>
      <c r="G6" s="39">
        <v>1267652.74</v>
      </c>
      <c r="H6" s="43">
        <v>12</v>
      </c>
    </row>
    <row r="7" spans="1:8" outlineLevel="2" x14ac:dyDescent="0.2">
      <c r="A7" s="35"/>
      <c r="B7" s="36" t="s">
        <v>152</v>
      </c>
      <c r="C7" s="37">
        <v>98817.94</v>
      </c>
      <c r="D7" s="38">
        <v>1</v>
      </c>
      <c r="E7" s="39">
        <v>-98817.94</v>
      </c>
      <c r="F7" s="43">
        <v>-1</v>
      </c>
      <c r="G7" s="39">
        <v>0</v>
      </c>
      <c r="H7" s="43">
        <v>0</v>
      </c>
    </row>
    <row r="8" spans="1:8" outlineLevel="2" x14ac:dyDescent="0.2">
      <c r="A8" s="35"/>
      <c r="B8" s="36" t="s">
        <v>153</v>
      </c>
      <c r="C8" s="37">
        <v>98817.94</v>
      </c>
      <c r="D8" s="38">
        <v>1</v>
      </c>
      <c r="E8" s="39">
        <v>-98817.94</v>
      </c>
      <c r="F8" s="43">
        <v>-1</v>
      </c>
      <c r="G8" s="39">
        <v>0</v>
      </c>
      <c r="H8" s="43">
        <v>0</v>
      </c>
    </row>
    <row r="9" spans="1:8" outlineLevel="2" x14ac:dyDescent="0.2">
      <c r="A9" s="35"/>
      <c r="B9" s="36" t="s">
        <v>157</v>
      </c>
      <c r="C9" s="37">
        <v>188089.26</v>
      </c>
      <c r="D9" s="38">
        <v>2</v>
      </c>
      <c r="E9" s="39">
        <v>-98817.94</v>
      </c>
      <c r="F9" s="43">
        <v>-1</v>
      </c>
      <c r="G9" s="39">
        <v>89271.32</v>
      </c>
      <c r="H9" s="43">
        <v>1</v>
      </c>
    </row>
    <row r="10" spans="1:8" outlineLevel="2" x14ac:dyDescent="0.2">
      <c r="A10" s="35"/>
      <c r="B10" s="36" t="s">
        <v>158</v>
      </c>
      <c r="C10" s="37">
        <v>188089.26</v>
      </c>
      <c r="D10" s="38">
        <v>2</v>
      </c>
      <c r="E10" s="39">
        <v>-98817.94</v>
      </c>
      <c r="F10" s="43">
        <v>-1</v>
      </c>
      <c r="G10" s="39">
        <v>89271.32</v>
      </c>
      <c r="H10" s="43">
        <v>1</v>
      </c>
    </row>
    <row r="11" spans="1:8" outlineLevel="2" x14ac:dyDescent="0.2">
      <c r="A11" s="35"/>
      <c r="B11" s="36" t="s">
        <v>159</v>
      </c>
      <c r="C11" s="37">
        <v>216729.12</v>
      </c>
      <c r="D11" s="38">
        <v>2</v>
      </c>
      <c r="E11" s="39">
        <v>229627.48</v>
      </c>
      <c r="F11" s="43">
        <v>2</v>
      </c>
      <c r="G11" s="39">
        <v>446356.6</v>
      </c>
      <c r="H11" s="43">
        <v>4</v>
      </c>
    </row>
    <row r="12" spans="1:8" outlineLevel="2" x14ac:dyDescent="0.2">
      <c r="A12" s="35"/>
      <c r="B12" s="36" t="s">
        <v>160</v>
      </c>
      <c r="C12" s="37">
        <v>98817.94</v>
      </c>
      <c r="D12" s="38">
        <v>1</v>
      </c>
      <c r="E12" s="39">
        <v>35089.040000000001</v>
      </c>
      <c r="F12" s="43">
        <v>0</v>
      </c>
      <c r="G12" s="39">
        <v>133906.98000000001</v>
      </c>
      <c r="H12" s="43">
        <v>1</v>
      </c>
    </row>
    <row r="13" spans="1:8" outlineLevel="2" x14ac:dyDescent="0.2">
      <c r="A13" s="35"/>
      <c r="B13" s="36" t="s">
        <v>161</v>
      </c>
      <c r="C13" s="37">
        <v>98817.94</v>
      </c>
      <c r="D13" s="38">
        <v>1</v>
      </c>
      <c r="E13" s="39">
        <v>-9546.6200000000008</v>
      </c>
      <c r="F13" s="43">
        <v>0</v>
      </c>
      <c r="G13" s="39">
        <v>89271.32</v>
      </c>
      <c r="H13" s="43">
        <v>1</v>
      </c>
    </row>
    <row r="14" spans="1:8" outlineLevel="2" x14ac:dyDescent="0.2">
      <c r="A14" s="35"/>
      <c r="B14" s="36" t="s">
        <v>162</v>
      </c>
      <c r="C14" s="37">
        <v>98817.94</v>
      </c>
      <c r="D14" s="38">
        <v>1</v>
      </c>
      <c r="E14" s="39">
        <v>213631.68</v>
      </c>
      <c r="F14" s="43">
        <v>2</v>
      </c>
      <c r="G14" s="39">
        <v>312449.62</v>
      </c>
      <c r="H14" s="43">
        <v>3</v>
      </c>
    </row>
    <row r="15" spans="1:8" outlineLevel="2" x14ac:dyDescent="0.2">
      <c r="A15" s="35"/>
      <c r="B15" s="36" t="s">
        <v>163</v>
      </c>
      <c r="C15" s="37">
        <v>395271.73</v>
      </c>
      <c r="D15" s="38">
        <v>4</v>
      </c>
      <c r="E15" s="39">
        <v>-288146.15000000002</v>
      </c>
      <c r="F15" s="43">
        <v>-3</v>
      </c>
      <c r="G15" s="39">
        <v>107125.58</v>
      </c>
      <c r="H15" s="43">
        <v>1</v>
      </c>
    </row>
    <row r="16" spans="1:8" x14ac:dyDescent="0.2">
      <c r="A16" s="53" t="s">
        <v>205</v>
      </c>
      <c r="B16" s="53" t="s">
        <v>206</v>
      </c>
      <c r="C16" s="54">
        <v>89756397.25</v>
      </c>
      <c r="D16" s="59">
        <v>1441</v>
      </c>
      <c r="E16" s="56">
        <v>393055</v>
      </c>
      <c r="F16" s="57">
        <v>54</v>
      </c>
      <c r="G16" s="56">
        <v>90149452.25</v>
      </c>
      <c r="H16" s="57">
        <v>1495</v>
      </c>
    </row>
    <row r="17" spans="1:8" outlineLevel="1" x14ac:dyDescent="0.2">
      <c r="A17" s="58"/>
      <c r="B17" s="36" t="s">
        <v>274</v>
      </c>
      <c r="C17" s="37">
        <v>89756397.25</v>
      </c>
      <c r="D17" s="42">
        <v>1441</v>
      </c>
      <c r="E17" s="39">
        <v>393055</v>
      </c>
      <c r="F17" s="43">
        <v>54</v>
      </c>
      <c r="G17" s="39">
        <v>90149452.25</v>
      </c>
      <c r="H17" s="43">
        <v>1495</v>
      </c>
    </row>
    <row r="18" spans="1:8" outlineLevel="2" x14ac:dyDescent="0.2">
      <c r="A18" s="35"/>
      <c r="B18" s="36" t="s">
        <v>152</v>
      </c>
      <c r="C18" s="37">
        <v>4859426.49</v>
      </c>
      <c r="D18" s="38">
        <v>86</v>
      </c>
      <c r="E18" s="39">
        <v>0</v>
      </c>
      <c r="F18" s="43">
        <v>0</v>
      </c>
      <c r="G18" s="39">
        <v>4859426.49</v>
      </c>
      <c r="H18" s="43">
        <v>86</v>
      </c>
    </row>
    <row r="19" spans="1:8" outlineLevel="2" x14ac:dyDescent="0.2">
      <c r="A19" s="35"/>
      <c r="B19" s="36" t="s">
        <v>153</v>
      </c>
      <c r="C19" s="37">
        <v>6916551.1900000004</v>
      </c>
      <c r="D19" s="38">
        <v>111</v>
      </c>
      <c r="E19" s="39">
        <v>-133906.98000000001</v>
      </c>
      <c r="F19" s="43">
        <v>0</v>
      </c>
      <c r="G19" s="39">
        <v>6782644.21</v>
      </c>
      <c r="H19" s="43">
        <v>111</v>
      </c>
    </row>
    <row r="20" spans="1:8" outlineLevel="2" x14ac:dyDescent="0.2">
      <c r="A20" s="35"/>
      <c r="B20" s="36" t="s">
        <v>154</v>
      </c>
      <c r="C20" s="37">
        <v>8854897.3200000003</v>
      </c>
      <c r="D20" s="38">
        <v>139</v>
      </c>
      <c r="E20" s="39">
        <v>-89271.32</v>
      </c>
      <c r="F20" s="43">
        <v>-2</v>
      </c>
      <c r="G20" s="39">
        <v>8765626</v>
      </c>
      <c r="H20" s="43">
        <v>137</v>
      </c>
    </row>
    <row r="21" spans="1:8" outlineLevel="2" x14ac:dyDescent="0.2">
      <c r="A21" s="35"/>
      <c r="B21" s="36" t="s">
        <v>155</v>
      </c>
      <c r="C21" s="37">
        <v>11398925.59</v>
      </c>
      <c r="D21" s="38">
        <v>194</v>
      </c>
      <c r="E21" s="39">
        <v>0</v>
      </c>
      <c r="F21" s="43">
        <v>0</v>
      </c>
      <c r="G21" s="39">
        <v>11398925.59</v>
      </c>
      <c r="H21" s="43">
        <v>194</v>
      </c>
    </row>
    <row r="22" spans="1:8" outlineLevel="2" x14ac:dyDescent="0.2">
      <c r="A22" s="35"/>
      <c r="B22" s="36" t="s">
        <v>156</v>
      </c>
      <c r="C22" s="37">
        <v>5679836.7999999998</v>
      </c>
      <c r="D22" s="38">
        <v>118</v>
      </c>
      <c r="E22" s="39">
        <v>0</v>
      </c>
      <c r="F22" s="43">
        <v>0</v>
      </c>
      <c r="G22" s="39">
        <v>5679836.7999999998</v>
      </c>
      <c r="H22" s="43">
        <v>118</v>
      </c>
    </row>
    <row r="23" spans="1:8" outlineLevel="2" x14ac:dyDescent="0.2">
      <c r="A23" s="35"/>
      <c r="B23" s="36" t="s">
        <v>157</v>
      </c>
      <c r="C23" s="37">
        <v>7873866.9400000004</v>
      </c>
      <c r="D23" s="38">
        <v>155</v>
      </c>
      <c r="E23" s="39">
        <v>-42250.55</v>
      </c>
      <c r="F23" s="43">
        <v>2</v>
      </c>
      <c r="G23" s="39">
        <v>7831616.3899999997</v>
      </c>
      <c r="H23" s="43">
        <v>157</v>
      </c>
    </row>
    <row r="24" spans="1:8" outlineLevel="2" x14ac:dyDescent="0.2">
      <c r="A24" s="35"/>
      <c r="B24" s="36" t="s">
        <v>158</v>
      </c>
      <c r="C24" s="37">
        <v>8581495.5099999998</v>
      </c>
      <c r="D24" s="38">
        <v>171</v>
      </c>
      <c r="E24" s="39">
        <v>0</v>
      </c>
      <c r="F24" s="43">
        <v>-3</v>
      </c>
      <c r="G24" s="39">
        <v>8581495.5099999998</v>
      </c>
      <c r="H24" s="43">
        <v>168</v>
      </c>
    </row>
    <row r="25" spans="1:8" outlineLevel="2" x14ac:dyDescent="0.2">
      <c r="A25" s="35"/>
      <c r="B25" s="36" t="s">
        <v>159</v>
      </c>
      <c r="C25" s="37">
        <v>9406471.5600000005</v>
      </c>
      <c r="D25" s="38">
        <v>181</v>
      </c>
      <c r="E25" s="39">
        <v>0</v>
      </c>
      <c r="F25" s="43">
        <v>0</v>
      </c>
      <c r="G25" s="39">
        <v>9406471.5600000005</v>
      </c>
      <c r="H25" s="43">
        <v>181</v>
      </c>
    </row>
    <row r="26" spans="1:8" outlineLevel="2" x14ac:dyDescent="0.2">
      <c r="A26" s="35"/>
      <c r="B26" s="36" t="s">
        <v>160</v>
      </c>
      <c r="C26" s="37">
        <v>6546231.46</v>
      </c>
      <c r="D26" s="38">
        <v>71</v>
      </c>
      <c r="E26" s="39">
        <v>3240699.45</v>
      </c>
      <c r="F26" s="43"/>
      <c r="G26" s="39">
        <v>9786930.9100000001</v>
      </c>
      <c r="H26" s="43">
        <v>71</v>
      </c>
    </row>
    <row r="27" spans="1:8" outlineLevel="2" x14ac:dyDescent="0.2">
      <c r="A27" s="35"/>
      <c r="B27" s="36" t="s">
        <v>161</v>
      </c>
      <c r="C27" s="37">
        <v>6546231.46</v>
      </c>
      <c r="D27" s="38">
        <v>71</v>
      </c>
      <c r="E27" s="39">
        <v>916646.68</v>
      </c>
      <c r="F27" s="43"/>
      <c r="G27" s="39">
        <v>7462878.1399999997</v>
      </c>
      <c r="H27" s="43">
        <v>71</v>
      </c>
    </row>
    <row r="28" spans="1:8" outlineLevel="2" x14ac:dyDescent="0.2">
      <c r="A28" s="35"/>
      <c r="B28" s="36" t="s">
        <v>162</v>
      </c>
      <c r="C28" s="37">
        <v>6546231.46</v>
      </c>
      <c r="D28" s="38">
        <v>71</v>
      </c>
      <c r="E28" s="39">
        <v>-3143426.69</v>
      </c>
      <c r="F28" s="43">
        <v>9</v>
      </c>
      <c r="G28" s="39">
        <v>3402804.77</v>
      </c>
      <c r="H28" s="43">
        <v>80</v>
      </c>
    </row>
    <row r="29" spans="1:8" outlineLevel="2" x14ac:dyDescent="0.2">
      <c r="A29" s="35"/>
      <c r="B29" s="36" t="s">
        <v>163</v>
      </c>
      <c r="C29" s="37">
        <v>6546231.4699999997</v>
      </c>
      <c r="D29" s="38">
        <v>73</v>
      </c>
      <c r="E29" s="39">
        <v>-355435.59</v>
      </c>
      <c r="F29" s="43">
        <v>48</v>
      </c>
      <c r="G29" s="39">
        <v>6190795.8799999999</v>
      </c>
      <c r="H29" s="43">
        <v>121</v>
      </c>
    </row>
    <row r="30" spans="1:8" x14ac:dyDescent="0.2">
      <c r="A30" s="53" t="s">
        <v>18</v>
      </c>
      <c r="B30" s="53" t="s">
        <v>19</v>
      </c>
      <c r="C30" s="54">
        <v>22076158.98</v>
      </c>
      <c r="D30" s="55">
        <v>198</v>
      </c>
      <c r="E30" s="56">
        <v>330942.34999999998</v>
      </c>
      <c r="F30" s="57"/>
      <c r="G30" s="56">
        <v>22407101.329999998</v>
      </c>
      <c r="H30" s="57">
        <v>198</v>
      </c>
    </row>
    <row r="31" spans="1:8" outlineLevel="1" x14ac:dyDescent="0.2">
      <c r="A31" s="58"/>
      <c r="B31" s="36" t="s">
        <v>274</v>
      </c>
      <c r="C31" s="37">
        <v>22076158.98</v>
      </c>
      <c r="D31" s="38">
        <v>198</v>
      </c>
      <c r="E31" s="39">
        <v>330942.34999999998</v>
      </c>
      <c r="F31" s="43"/>
      <c r="G31" s="39">
        <v>22407101.329999998</v>
      </c>
      <c r="H31" s="43">
        <v>198</v>
      </c>
    </row>
    <row r="32" spans="1:8" outlineLevel="2" x14ac:dyDescent="0.2">
      <c r="A32" s="35"/>
      <c r="B32" s="36" t="s">
        <v>152</v>
      </c>
      <c r="C32" s="37">
        <v>1783932</v>
      </c>
      <c r="D32" s="38">
        <v>16</v>
      </c>
      <c r="E32" s="39">
        <v>-1783932</v>
      </c>
      <c r="F32" s="43">
        <v>-16</v>
      </c>
      <c r="G32" s="39">
        <v>0</v>
      </c>
      <c r="H32" s="43">
        <v>0</v>
      </c>
    </row>
    <row r="33" spans="1:8" outlineLevel="2" x14ac:dyDescent="0.2">
      <c r="A33" s="35"/>
      <c r="B33" s="36" t="s">
        <v>153</v>
      </c>
      <c r="C33" s="37">
        <v>1783932</v>
      </c>
      <c r="D33" s="38">
        <v>16</v>
      </c>
      <c r="E33" s="39">
        <v>251454.1</v>
      </c>
      <c r="F33" s="43"/>
      <c r="G33" s="39">
        <v>2035386.1</v>
      </c>
      <c r="H33" s="43">
        <v>16</v>
      </c>
    </row>
    <row r="34" spans="1:8" outlineLevel="2" x14ac:dyDescent="0.2">
      <c r="A34" s="35"/>
      <c r="B34" s="36" t="s">
        <v>154</v>
      </c>
      <c r="C34" s="37">
        <v>1783932</v>
      </c>
      <c r="D34" s="38">
        <v>16</v>
      </c>
      <c r="E34" s="39">
        <v>90765.72</v>
      </c>
      <c r="F34" s="43">
        <v>16</v>
      </c>
      <c r="G34" s="39">
        <v>1874697.72</v>
      </c>
      <c r="H34" s="43">
        <v>32</v>
      </c>
    </row>
    <row r="35" spans="1:8" outlineLevel="2" x14ac:dyDescent="0.2">
      <c r="A35" s="35"/>
      <c r="B35" s="36" t="s">
        <v>155</v>
      </c>
      <c r="C35" s="37">
        <v>1783932</v>
      </c>
      <c r="D35" s="38">
        <v>16</v>
      </c>
      <c r="E35" s="39">
        <v>447851</v>
      </c>
      <c r="F35" s="43"/>
      <c r="G35" s="39">
        <v>2231783</v>
      </c>
      <c r="H35" s="43">
        <v>16</v>
      </c>
    </row>
    <row r="36" spans="1:8" outlineLevel="2" x14ac:dyDescent="0.2">
      <c r="A36" s="35"/>
      <c r="B36" s="36" t="s">
        <v>156</v>
      </c>
      <c r="C36" s="37">
        <v>1783932</v>
      </c>
      <c r="D36" s="38">
        <v>16</v>
      </c>
      <c r="E36" s="39">
        <v>-177048.24</v>
      </c>
      <c r="F36" s="43"/>
      <c r="G36" s="39">
        <v>1606883.76</v>
      </c>
      <c r="H36" s="43">
        <v>16</v>
      </c>
    </row>
    <row r="37" spans="1:8" outlineLevel="2" x14ac:dyDescent="0.2">
      <c r="A37" s="35"/>
      <c r="B37" s="36" t="s">
        <v>157</v>
      </c>
      <c r="C37" s="37">
        <v>1783932</v>
      </c>
      <c r="D37" s="38">
        <v>16</v>
      </c>
      <c r="E37" s="39">
        <v>269308.36</v>
      </c>
      <c r="F37" s="43"/>
      <c r="G37" s="39">
        <v>2053240.36</v>
      </c>
      <c r="H37" s="43">
        <v>16</v>
      </c>
    </row>
    <row r="38" spans="1:8" outlineLevel="2" x14ac:dyDescent="0.2">
      <c r="A38" s="35"/>
      <c r="B38" s="36" t="s">
        <v>158</v>
      </c>
      <c r="C38" s="37">
        <v>1783932</v>
      </c>
      <c r="D38" s="38">
        <v>16</v>
      </c>
      <c r="E38" s="39">
        <v>804936.28</v>
      </c>
      <c r="F38" s="43"/>
      <c r="G38" s="39">
        <v>2588868.2799999998</v>
      </c>
      <c r="H38" s="43">
        <v>16</v>
      </c>
    </row>
    <row r="39" spans="1:8" outlineLevel="2" x14ac:dyDescent="0.2">
      <c r="A39" s="35"/>
      <c r="B39" s="36" t="s">
        <v>159</v>
      </c>
      <c r="C39" s="37">
        <v>1783932</v>
      </c>
      <c r="D39" s="38">
        <v>16</v>
      </c>
      <c r="E39" s="39">
        <v>-355590.88</v>
      </c>
      <c r="F39" s="43"/>
      <c r="G39" s="39">
        <v>1428341.12</v>
      </c>
      <c r="H39" s="43">
        <v>16</v>
      </c>
    </row>
    <row r="40" spans="1:8" outlineLevel="2" x14ac:dyDescent="0.2">
      <c r="A40" s="35"/>
      <c r="B40" s="36" t="s">
        <v>160</v>
      </c>
      <c r="C40" s="37">
        <v>1783932</v>
      </c>
      <c r="D40" s="38">
        <v>16</v>
      </c>
      <c r="E40" s="39">
        <v>1090604.51</v>
      </c>
      <c r="F40" s="43"/>
      <c r="G40" s="39">
        <v>2874536.51</v>
      </c>
      <c r="H40" s="43">
        <v>16</v>
      </c>
    </row>
    <row r="41" spans="1:8" outlineLevel="2" x14ac:dyDescent="0.2">
      <c r="A41" s="35"/>
      <c r="B41" s="36" t="s">
        <v>161</v>
      </c>
      <c r="C41" s="37">
        <v>1783932</v>
      </c>
      <c r="D41" s="38">
        <v>16</v>
      </c>
      <c r="E41" s="39">
        <v>269308.36</v>
      </c>
      <c r="F41" s="43"/>
      <c r="G41" s="39">
        <v>2053240.36</v>
      </c>
      <c r="H41" s="43">
        <v>16</v>
      </c>
    </row>
    <row r="42" spans="1:8" outlineLevel="2" x14ac:dyDescent="0.2">
      <c r="A42" s="35"/>
      <c r="B42" s="36" t="s">
        <v>162</v>
      </c>
      <c r="C42" s="37">
        <v>1783932</v>
      </c>
      <c r="D42" s="38">
        <v>16</v>
      </c>
      <c r="E42" s="39">
        <v>1429835.52</v>
      </c>
      <c r="F42" s="43"/>
      <c r="G42" s="39">
        <v>3213767.52</v>
      </c>
      <c r="H42" s="43">
        <v>16</v>
      </c>
    </row>
    <row r="43" spans="1:8" outlineLevel="2" x14ac:dyDescent="0.2">
      <c r="A43" s="35"/>
      <c r="B43" s="36" t="s">
        <v>163</v>
      </c>
      <c r="C43" s="37">
        <v>2452906.98</v>
      </c>
      <c r="D43" s="38">
        <v>22</v>
      </c>
      <c r="E43" s="39">
        <v>-2006550.38</v>
      </c>
      <c r="F43" s="43"/>
      <c r="G43" s="39">
        <v>446356.6</v>
      </c>
      <c r="H43" s="43">
        <v>22</v>
      </c>
    </row>
    <row r="44" spans="1:8" x14ac:dyDescent="0.2">
      <c r="A44" s="397" t="s">
        <v>100</v>
      </c>
      <c r="B44" s="397"/>
      <c r="C44" s="54">
        <v>113314825.3</v>
      </c>
      <c r="D44" s="59">
        <v>1654</v>
      </c>
      <c r="E44" s="54">
        <v>509381.02</v>
      </c>
      <c r="F44" s="59">
        <v>51</v>
      </c>
      <c r="G44" s="54">
        <v>113824206.31999999</v>
      </c>
      <c r="H44" s="59">
        <v>1705</v>
      </c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H33"/>
  <sheetViews>
    <sheetView workbookViewId="0">
      <selection sqref="A1:XFD4"/>
    </sheetView>
  </sheetViews>
  <sheetFormatPr defaultColWidth="10.5" defaultRowHeight="11.25" outlineLevelRow="2" x14ac:dyDescent="0.2"/>
  <cols>
    <col min="1" max="1" width="12" style="20" customWidth="1"/>
    <col min="2" max="2" width="33.83203125" style="20" customWidth="1"/>
    <col min="3" max="3" width="12.83203125" style="20" customWidth="1"/>
    <col min="4" max="4" width="7.6640625" style="20" customWidth="1"/>
    <col min="5" max="5" width="12.33203125" bestFit="1" customWidth="1"/>
    <col min="7" max="7" width="14.5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340</v>
      </c>
      <c r="G1" s="383"/>
      <c r="H1" s="383"/>
    </row>
    <row r="2" spans="1:8" s="11" customFormat="1" ht="36" customHeight="1" x14ac:dyDescent="0.2">
      <c r="A2" s="385" t="s">
        <v>339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60" t="s">
        <v>0</v>
      </c>
      <c r="B5" s="60" t="s">
        <v>1</v>
      </c>
      <c r="C5" s="44">
        <v>11692115.380000001</v>
      </c>
      <c r="D5" s="61">
        <v>240</v>
      </c>
      <c r="E5" s="46">
        <v>-1588844.56</v>
      </c>
      <c r="F5" s="47">
        <v>-27</v>
      </c>
      <c r="G5" s="46">
        <v>10103270.82</v>
      </c>
      <c r="H5" s="47">
        <v>213</v>
      </c>
    </row>
    <row r="6" spans="1:8" outlineLevel="1" x14ac:dyDescent="0.2">
      <c r="A6" s="158"/>
      <c r="B6" s="159" t="s">
        <v>273</v>
      </c>
      <c r="C6" s="160">
        <v>11692115.380000001</v>
      </c>
      <c r="D6" s="161">
        <v>240</v>
      </c>
      <c r="E6" s="162">
        <v>-1588844.56</v>
      </c>
      <c r="F6" s="163">
        <v>-27</v>
      </c>
      <c r="G6" s="162">
        <v>10103270.82</v>
      </c>
      <c r="H6" s="163">
        <v>213</v>
      </c>
    </row>
    <row r="7" spans="1:8" outlineLevel="2" x14ac:dyDescent="0.2">
      <c r="A7" s="35"/>
      <c r="B7" s="36" t="s">
        <v>152</v>
      </c>
      <c r="C7" s="37">
        <v>974343</v>
      </c>
      <c r="D7" s="38">
        <v>20</v>
      </c>
      <c r="E7" s="39">
        <v>-974343</v>
      </c>
      <c r="F7" s="43">
        <v>-20</v>
      </c>
      <c r="G7" s="39">
        <v>0</v>
      </c>
      <c r="H7" s="43">
        <v>0</v>
      </c>
    </row>
    <row r="8" spans="1:8" outlineLevel="2" x14ac:dyDescent="0.2">
      <c r="A8" s="35"/>
      <c r="B8" s="36" t="s">
        <v>153</v>
      </c>
      <c r="C8" s="37">
        <v>974343</v>
      </c>
      <c r="D8" s="38">
        <v>20</v>
      </c>
      <c r="E8" s="39">
        <v>-494731.14</v>
      </c>
      <c r="F8" s="43">
        <v>-9</v>
      </c>
      <c r="G8" s="39">
        <v>479611.86</v>
      </c>
      <c r="H8" s="43">
        <v>11</v>
      </c>
    </row>
    <row r="9" spans="1:8" outlineLevel="2" x14ac:dyDescent="0.2">
      <c r="A9" s="35"/>
      <c r="B9" s="36" t="s">
        <v>154</v>
      </c>
      <c r="C9" s="37">
        <v>974343</v>
      </c>
      <c r="D9" s="38">
        <v>20</v>
      </c>
      <c r="E9" s="39">
        <v>-137373.29</v>
      </c>
      <c r="F9" s="43">
        <v>-2</v>
      </c>
      <c r="G9" s="39">
        <v>836969.71</v>
      </c>
      <c r="H9" s="43">
        <v>18</v>
      </c>
    </row>
    <row r="10" spans="1:8" outlineLevel="2" x14ac:dyDescent="0.2">
      <c r="A10" s="35"/>
      <c r="B10" s="36" t="s">
        <v>155</v>
      </c>
      <c r="C10" s="37">
        <v>974343</v>
      </c>
      <c r="D10" s="38">
        <v>20</v>
      </c>
      <c r="E10" s="39">
        <v>104272.59</v>
      </c>
      <c r="F10" s="43">
        <v>4</v>
      </c>
      <c r="G10" s="39">
        <v>1078615.5900000001</v>
      </c>
      <c r="H10" s="43">
        <v>24</v>
      </c>
    </row>
    <row r="11" spans="1:8" outlineLevel="2" x14ac:dyDescent="0.2">
      <c r="A11" s="35"/>
      <c r="B11" s="36" t="s">
        <v>156</v>
      </c>
      <c r="C11" s="37">
        <v>974343</v>
      </c>
      <c r="D11" s="38">
        <v>20</v>
      </c>
      <c r="E11" s="39">
        <v>-174989.91</v>
      </c>
      <c r="F11" s="43">
        <v>-3</v>
      </c>
      <c r="G11" s="39">
        <v>799353.09</v>
      </c>
      <c r="H11" s="43">
        <v>17</v>
      </c>
    </row>
    <row r="12" spans="1:8" outlineLevel="2" x14ac:dyDescent="0.2">
      <c r="A12" s="35"/>
      <c r="B12" s="36" t="s">
        <v>157</v>
      </c>
      <c r="C12" s="37">
        <v>974343</v>
      </c>
      <c r="D12" s="38">
        <v>20</v>
      </c>
      <c r="E12" s="39">
        <v>-229097.85</v>
      </c>
      <c r="F12" s="43">
        <v>-4</v>
      </c>
      <c r="G12" s="39">
        <v>745245.15</v>
      </c>
      <c r="H12" s="43">
        <v>16</v>
      </c>
    </row>
    <row r="13" spans="1:8" outlineLevel="2" x14ac:dyDescent="0.2">
      <c r="A13" s="35"/>
      <c r="B13" s="36" t="s">
        <v>158</v>
      </c>
      <c r="C13" s="37">
        <v>974343</v>
      </c>
      <c r="D13" s="38">
        <v>20</v>
      </c>
      <c r="E13" s="39">
        <v>-297243.90000000002</v>
      </c>
      <c r="F13" s="43">
        <v>-5</v>
      </c>
      <c r="G13" s="39">
        <v>677099.1</v>
      </c>
      <c r="H13" s="43">
        <v>15</v>
      </c>
    </row>
    <row r="14" spans="1:8" outlineLevel="2" x14ac:dyDescent="0.2">
      <c r="A14" s="35"/>
      <c r="B14" s="36" t="s">
        <v>159</v>
      </c>
      <c r="C14" s="37">
        <v>974343</v>
      </c>
      <c r="D14" s="38">
        <v>20</v>
      </c>
      <c r="E14" s="39">
        <v>-7523.88</v>
      </c>
      <c r="F14" s="43">
        <v>-2</v>
      </c>
      <c r="G14" s="39">
        <v>966819.12</v>
      </c>
      <c r="H14" s="43">
        <v>18</v>
      </c>
    </row>
    <row r="15" spans="1:8" outlineLevel="2" x14ac:dyDescent="0.2">
      <c r="A15" s="35"/>
      <c r="B15" s="36" t="s">
        <v>160</v>
      </c>
      <c r="C15" s="37">
        <v>974343</v>
      </c>
      <c r="D15" s="38">
        <v>20</v>
      </c>
      <c r="E15" s="39">
        <v>134182.95000000001</v>
      </c>
      <c r="F15" s="43">
        <v>1</v>
      </c>
      <c r="G15" s="39">
        <v>1108525.95</v>
      </c>
      <c r="H15" s="43">
        <v>21</v>
      </c>
    </row>
    <row r="16" spans="1:8" outlineLevel="2" x14ac:dyDescent="0.2">
      <c r="A16" s="35"/>
      <c r="B16" s="36" t="s">
        <v>161</v>
      </c>
      <c r="C16" s="37">
        <v>974343</v>
      </c>
      <c r="D16" s="38">
        <v>20</v>
      </c>
      <c r="E16" s="39">
        <v>125397.87</v>
      </c>
      <c r="F16" s="43">
        <v>4</v>
      </c>
      <c r="G16" s="39">
        <v>1099740.8700000001</v>
      </c>
      <c r="H16" s="43">
        <v>24</v>
      </c>
    </row>
    <row r="17" spans="1:8" outlineLevel="2" x14ac:dyDescent="0.2">
      <c r="A17" s="35"/>
      <c r="B17" s="36" t="s">
        <v>162</v>
      </c>
      <c r="C17" s="37">
        <v>974343</v>
      </c>
      <c r="D17" s="38">
        <v>20</v>
      </c>
      <c r="E17" s="39">
        <v>-247906.17</v>
      </c>
      <c r="F17" s="43">
        <v>-5</v>
      </c>
      <c r="G17" s="39">
        <v>726436.83</v>
      </c>
      <c r="H17" s="43">
        <v>15</v>
      </c>
    </row>
    <row r="18" spans="1:8" outlineLevel="2" x14ac:dyDescent="0.2">
      <c r="A18" s="35"/>
      <c r="B18" s="36" t="s">
        <v>163</v>
      </c>
      <c r="C18" s="37">
        <v>974342.38</v>
      </c>
      <c r="D18" s="38">
        <v>20</v>
      </c>
      <c r="E18" s="39">
        <v>610511.17000000004</v>
      </c>
      <c r="F18" s="43">
        <v>14</v>
      </c>
      <c r="G18" s="39">
        <v>1584853.55</v>
      </c>
      <c r="H18" s="43">
        <v>34</v>
      </c>
    </row>
    <row r="19" spans="1:8" x14ac:dyDescent="0.2">
      <c r="A19" s="60" t="s">
        <v>205</v>
      </c>
      <c r="B19" s="60" t="s">
        <v>206</v>
      </c>
      <c r="C19" s="44">
        <v>49066015.899999999</v>
      </c>
      <c r="D19" s="45">
        <v>1124</v>
      </c>
      <c r="E19" s="46">
        <v>755146.41</v>
      </c>
      <c r="F19" s="47">
        <v>27</v>
      </c>
      <c r="G19" s="46">
        <v>49821162.310000002</v>
      </c>
      <c r="H19" s="47">
        <v>1151</v>
      </c>
    </row>
    <row r="20" spans="1:8" outlineLevel="1" x14ac:dyDescent="0.2">
      <c r="A20" s="158"/>
      <c r="B20" s="159" t="s">
        <v>273</v>
      </c>
      <c r="C20" s="160">
        <v>49066015.899999999</v>
      </c>
      <c r="D20" s="164">
        <v>1124</v>
      </c>
      <c r="E20" s="162">
        <v>755146.41</v>
      </c>
      <c r="F20" s="163">
        <v>27</v>
      </c>
      <c r="G20" s="162">
        <v>49821162.310000002</v>
      </c>
      <c r="H20" s="163">
        <v>1151</v>
      </c>
    </row>
    <row r="21" spans="1:8" outlineLevel="2" x14ac:dyDescent="0.2">
      <c r="A21" s="35"/>
      <c r="B21" s="36" t="s">
        <v>152</v>
      </c>
      <c r="C21" s="37">
        <v>4059732.72</v>
      </c>
      <c r="D21" s="38">
        <v>93</v>
      </c>
      <c r="E21" s="39">
        <v>-2279076.66</v>
      </c>
      <c r="F21" s="43"/>
      <c r="G21" s="39">
        <v>1780656.06</v>
      </c>
      <c r="H21" s="43">
        <v>93</v>
      </c>
    </row>
    <row r="22" spans="1:8" outlineLevel="2" x14ac:dyDescent="0.2">
      <c r="A22" s="35"/>
      <c r="B22" s="36" t="s">
        <v>153</v>
      </c>
      <c r="C22" s="37">
        <v>4059732.72</v>
      </c>
      <c r="D22" s="38">
        <v>93</v>
      </c>
      <c r="E22" s="39">
        <v>-213024.96</v>
      </c>
      <c r="F22" s="43"/>
      <c r="G22" s="39">
        <v>3846707.76</v>
      </c>
      <c r="H22" s="43">
        <v>93</v>
      </c>
    </row>
    <row r="23" spans="1:8" outlineLevel="2" x14ac:dyDescent="0.2">
      <c r="A23" s="35"/>
      <c r="B23" s="36" t="s">
        <v>154</v>
      </c>
      <c r="C23" s="37">
        <v>4059732.72</v>
      </c>
      <c r="D23" s="38">
        <v>93</v>
      </c>
      <c r="E23" s="39">
        <v>-186856.86</v>
      </c>
      <c r="F23" s="43">
        <v>0</v>
      </c>
      <c r="G23" s="39">
        <v>3872875.86</v>
      </c>
      <c r="H23" s="43">
        <v>93</v>
      </c>
    </row>
    <row r="24" spans="1:8" outlineLevel="2" x14ac:dyDescent="0.2">
      <c r="A24" s="35"/>
      <c r="B24" s="36" t="s">
        <v>155</v>
      </c>
      <c r="C24" s="37">
        <v>4059732.72</v>
      </c>
      <c r="D24" s="38">
        <v>93</v>
      </c>
      <c r="E24" s="39">
        <v>784224.23</v>
      </c>
      <c r="F24" s="43"/>
      <c r="G24" s="39">
        <v>4843956.95</v>
      </c>
      <c r="H24" s="43">
        <v>93</v>
      </c>
    </row>
    <row r="25" spans="1:8" outlineLevel="2" x14ac:dyDescent="0.2">
      <c r="A25" s="35"/>
      <c r="B25" s="36" t="s">
        <v>156</v>
      </c>
      <c r="C25" s="37">
        <v>4059732.72</v>
      </c>
      <c r="D25" s="38">
        <v>93</v>
      </c>
      <c r="E25" s="39">
        <v>168456.61</v>
      </c>
      <c r="F25" s="43">
        <v>0</v>
      </c>
      <c r="G25" s="39">
        <v>4228189.33</v>
      </c>
      <c r="H25" s="43">
        <v>93</v>
      </c>
    </row>
    <row r="26" spans="1:8" outlineLevel="2" x14ac:dyDescent="0.2">
      <c r="A26" s="35"/>
      <c r="B26" s="36" t="s">
        <v>157</v>
      </c>
      <c r="C26" s="37">
        <v>4059732.72</v>
      </c>
      <c r="D26" s="38">
        <v>93</v>
      </c>
      <c r="E26" s="39">
        <v>257591.6</v>
      </c>
      <c r="F26" s="43"/>
      <c r="G26" s="39">
        <v>4317324.32</v>
      </c>
      <c r="H26" s="43">
        <v>93</v>
      </c>
    </row>
    <row r="27" spans="1:8" outlineLevel="2" x14ac:dyDescent="0.2">
      <c r="A27" s="35"/>
      <c r="B27" s="36" t="s">
        <v>158</v>
      </c>
      <c r="C27" s="37">
        <v>4059732.72</v>
      </c>
      <c r="D27" s="38">
        <v>93</v>
      </c>
      <c r="E27" s="39">
        <v>695906.93</v>
      </c>
      <c r="F27" s="43"/>
      <c r="G27" s="39">
        <v>4755639.6500000004</v>
      </c>
      <c r="H27" s="43">
        <v>93</v>
      </c>
    </row>
    <row r="28" spans="1:8" outlineLevel="2" x14ac:dyDescent="0.2">
      <c r="A28" s="35"/>
      <c r="B28" s="36" t="s">
        <v>159</v>
      </c>
      <c r="C28" s="37">
        <v>4059732.72</v>
      </c>
      <c r="D28" s="38">
        <v>93</v>
      </c>
      <c r="E28" s="39">
        <v>497601.99</v>
      </c>
      <c r="F28" s="43"/>
      <c r="G28" s="39">
        <v>4557334.71</v>
      </c>
      <c r="H28" s="43">
        <v>93</v>
      </c>
    </row>
    <row r="29" spans="1:8" outlineLevel="2" x14ac:dyDescent="0.2">
      <c r="A29" s="35"/>
      <c r="B29" s="36" t="s">
        <v>160</v>
      </c>
      <c r="C29" s="37">
        <v>4059732.72</v>
      </c>
      <c r="D29" s="38">
        <v>93</v>
      </c>
      <c r="E29" s="39">
        <v>658699.24</v>
      </c>
      <c r="F29" s="43"/>
      <c r="G29" s="39">
        <v>4718431.96</v>
      </c>
      <c r="H29" s="43">
        <v>93</v>
      </c>
    </row>
    <row r="30" spans="1:8" outlineLevel="2" x14ac:dyDescent="0.2">
      <c r="A30" s="35"/>
      <c r="B30" s="36" t="s">
        <v>161</v>
      </c>
      <c r="C30" s="37">
        <v>4059732.72</v>
      </c>
      <c r="D30" s="38">
        <v>93</v>
      </c>
      <c r="E30" s="39">
        <v>391294.17</v>
      </c>
      <c r="F30" s="43">
        <v>11</v>
      </c>
      <c r="G30" s="39">
        <v>4451026.8899999997</v>
      </c>
      <c r="H30" s="43">
        <v>104</v>
      </c>
    </row>
    <row r="31" spans="1:8" outlineLevel="2" x14ac:dyDescent="0.2">
      <c r="A31" s="35"/>
      <c r="B31" s="36" t="s">
        <v>162</v>
      </c>
      <c r="C31" s="37">
        <v>4059732.72</v>
      </c>
      <c r="D31" s="38">
        <v>93</v>
      </c>
      <c r="E31" s="39">
        <v>313198.78000000003</v>
      </c>
      <c r="F31" s="43">
        <v>14</v>
      </c>
      <c r="G31" s="39">
        <v>4372931.5</v>
      </c>
      <c r="H31" s="43">
        <v>107</v>
      </c>
    </row>
    <row r="32" spans="1:8" outlineLevel="2" x14ac:dyDescent="0.2">
      <c r="A32" s="35"/>
      <c r="B32" s="36" t="s">
        <v>163</v>
      </c>
      <c r="C32" s="37">
        <v>4408955.9800000004</v>
      </c>
      <c r="D32" s="38">
        <v>101</v>
      </c>
      <c r="E32" s="39">
        <v>-332868.65999999997</v>
      </c>
      <c r="F32" s="43">
        <v>2</v>
      </c>
      <c r="G32" s="39">
        <v>4076087.32</v>
      </c>
      <c r="H32" s="43">
        <v>103</v>
      </c>
    </row>
    <row r="33" spans="1:8" x14ac:dyDescent="0.2">
      <c r="A33" s="396" t="s">
        <v>100</v>
      </c>
      <c r="B33" s="396"/>
      <c r="C33" s="44">
        <v>60758131.280000001</v>
      </c>
      <c r="D33" s="45">
        <v>1364</v>
      </c>
      <c r="E33" s="44">
        <v>-833698.15</v>
      </c>
      <c r="F33" s="45">
        <v>0</v>
      </c>
      <c r="G33" s="44">
        <v>59924433.130000003</v>
      </c>
      <c r="H33" s="45">
        <v>1364</v>
      </c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H87"/>
  <sheetViews>
    <sheetView workbookViewId="0">
      <selection sqref="A1:XFD4"/>
    </sheetView>
  </sheetViews>
  <sheetFormatPr defaultColWidth="10.5" defaultRowHeight="11.25" outlineLevelRow="2" x14ac:dyDescent="0.2"/>
  <cols>
    <col min="1" max="1" width="11.5" style="20" customWidth="1"/>
    <col min="2" max="2" width="29.1640625" style="20" customWidth="1"/>
    <col min="3" max="3" width="14.6640625" style="20" customWidth="1"/>
    <col min="4" max="4" width="8.83203125" style="20" customWidth="1"/>
    <col min="5" max="5" width="14.5" style="1" customWidth="1"/>
    <col min="6" max="6" width="10.5" style="91"/>
    <col min="7" max="7" width="14.6640625" style="1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338</v>
      </c>
      <c r="G1" s="383"/>
      <c r="H1" s="383"/>
    </row>
    <row r="2" spans="1:8" s="11" customFormat="1" ht="36" customHeight="1" x14ac:dyDescent="0.2">
      <c r="A2" s="385" t="s">
        <v>337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60" t="s">
        <v>205</v>
      </c>
      <c r="B5" s="60" t="s">
        <v>206</v>
      </c>
      <c r="C5" s="44">
        <v>9753599.5299999993</v>
      </c>
      <c r="D5" s="61">
        <v>215</v>
      </c>
      <c r="E5" s="46">
        <v>-1183008.52</v>
      </c>
      <c r="F5" s="47">
        <v>102</v>
      </c>
      <c r="G5" s="46">
        <v>8570591.0099999998</v>
      </c>
      <c r="H5" s="47">
        <v>317</v>
      </c>
    </row>
    <row r="6" spans="1:8" outlineLevel="1" x14ac:dyDescent="0.2">
      <c r="A6" s="58"/>
      <c r="B6" s="36" t="s">
        <v>270</v>
      </c>
      <c r="C6" s="37">
        <v>9753599.5299999993</v>
      </c>
      <c r="D6" s="38">
        <v>215</v>
      </c>
      <c r="E6" s="39">
        <v>-1183008.52</v>
      </c>
      <c r="F6" s="43">
        <v>102</v>
      </c>
      <c r="G6" s="39">
        <v>8570591.0099999998</v>
      </c>
      <c r="H6" s="43">
        <v>317</v>
      </c>
    </row>
    <row r="7" spans="1:8" s="91" customFormat="1" outlineLevel="2" x14ac:dyDescent="0.2">
      <c r="A7" s="127"/>
      <c r="B7" s="62" t="s">
        <v>152</v>
      </c>
      <c r="C7" s="63">
        <v>771214.86</v>
      </c>
      <c r="D7" s="64">
        <v>17</v>
      </c>
      <c r="E7" s="40">
        <v>-702387.36</v>
      </c>
      <c r="F7" s="41">
        <v>-14</v>
      </c>
      <c r="G7" s="40">
        <v>68827.5</v>
      </c>
      <c r="H7" s="41">
        <v>3</v>
      </c>
    </row>
    <row r="8" spans="1:8" s="91" customFormat="1" outlineLevel="2" x14ac:dyDescent="0.2">
      <c r="A8" s="127"/>
      <c r="B8" s="62" t="s">
        <v>153</v>
      </c>
      <c r="C8" s="63">
        <v>771214.86</v>
      </c>
      <c r="D8" s="64">
        <v>17</v>
      </c>
      <c r="E8" s="40">
        <v>-309252.84000000003</v>
      </c>
      <c r="F8" s="41">
        <v>-3</v>
      </c>
      <c r="G8" s="40">
        <v>461962.02</v>
      </c>
      <c r="H8" s="41">
        <v>14</v>
      </c>
    </row>
    <row r="9" spans="1:8" s="91" customFormat="1" outlineLevel="2" x14ac:dyDescent="0.2">
      <c r="A9" s="127"/>
      <c r="B9" s="62" t="s">
        <v>154</v>
      </c>
      <c r="C9" s="63">
        <v>771214.86</v>
      </c>
      <c r="D9" s="64">
        <v>17</v>
      </c>
      <c r="E9" s="40">
        <v>-555123.77</v>
      </c>
      <c r="F9" s="41">
        <v>-8</v>
      </c>
      <c r="G9" s="40">
        <v>216091.09</v>
      </c>
      <c r="H9" s="41">
        <v>9</v>
      </c>
    </row>
    <row r="10" spans="1:8" s="91" customFormat="1" outlineLevel="2" x14ac:dyDescent="0.2">
      <c r="A10" s="127"/>
      <c r="B10" s="62" t="s">
        <v>155</v>
      </c>
      <c r="C10" s="63">
        <v>771214.86</v>
      </c>
      <c r="D10" s="64">
        <v>17</v>
      </c>
      <c r="E10" s="40">
        <v>78225.53</v>
      </c>
      <c r="F10" s="41">
        <v>16</v>
      </c>
      <c r="G10" s="40">
        <v>849440.39</v>
      </c>
      <c r="H10" s="41">
        <v>33</v>
      </c>
    </row>
    <row r="11" spans="1:8" s="91" customFormat="1" outlineLevel="2" x14ac:dyDescent="0.2">
      <c r="A11" s="127"/>
      <c r="B11" s="62" t="s">
        <v>156</v>
      </c>
      <c r="C11" s="63">
        <v>771214.86</v>
      </c>
      <c r="D11" s="64">
        <v>17</v>
      </c>
      <c r="E11" s="40">
        <v>-180320.54</v>
      </c>
      <c r="F11" s="41">
        <v>-2</v>
      </c>
      <c r="G11" s="40">
        <v>590894.31999999995</v>
      </c>
      <c r="H11" s="41">
        <v>15</v>
      </c>
    </row>
    <row r="12" spans="1:8" s="91" customFormat="1" outlineLevel="2" x14ac:dyDescent="0.2">
      <c r="A12" s="127"/>
      <c r="B12" s="62" t="s">
        <v>157</v>
      </c>
      <c r="C12" s="63">
        <v>771214.86</v>
      </c>
      <c r="D12" s="64">
        <v>17</v>
      </c>
      <c r="E12" s="40">
        <v>977685</v>
      </c>
      <c r="F12" s="41">
        <v>60</v>
      </c>
      <c r="G12" s="40">
        <v>1748899.86</v>
      </c>
      <c r="H12" s="41">
        <v>77</v>
      </c>
    </row>
    <row r="13" spans="1:8" s="91" customFormat="1" outlineLevel="2" x14ac:dyDescent="0.2">
      <c r="A13" s="127"/>
      <c r="B13" s="62" t="s">
        <v>158</v>
      </c>
      <c r="C13" s="63">
        <v>771214.86</v>
      </c>
      <c r="D13" s="64">
        <v>17</v>
      </c>
      <c r="E13" s="40">
        <v>1437807.02</v>
      </c>
      <c r="F13" s="41">
        <v>81</v>
      </c>
      <c r="G13" s="40">
        <v>2209021.88</v>
      </c>
      <c r="H13" s="41">
        <v>98</v>
      </c>
    </row>
    <row r="14" spans="1:8" s="91" customFormat="1" outlineLevel="2" x14ac:dyDescent="0.2">
      <c r="A14" s="127"/>
      <c r="B14" s="62" t="s">
        <v>159</v>
      </c>
      <c r="C14" s="63">
        <v>771214.86</v>
      </c>
      <c r="D14" s="64">
        <v>17</v>
      </c>
      <c r="E14" s="40">
        <v>219424.22</v>
      </c>
      <c r="F14" s="41">
        <v>12</v>
      </c>
      <c r="G14" s="40">
        <v>990639.08</v>
      </c>
      <c r="H14" s="41">
        <v>29</v>
      </c>
    </row>
    <row r="15" spans="1:8" s="91" customFormat="1" outlineLevel="2" x14ac:dyDescent="0.2">
      <c r="A15" s="127"/>
      <c r="B15" s="62" t="s">
        <v>160</v>
      </c>
      <c r="C15" s="63">
        <v>771214.86</v>
      </c>
      <c r="D15" s="64">
        <v>17</v>
      </c>
      <c r="E15" s="40">
        <v>-335489.08</v>
      </c>
      <c r="F15" s="41">
        <v>-7</v>
      </c>
      <c r="G15" s="40">
        <v>435725.78</v>
      </c>
      <c r="H15" s="41">
        <v>10</v>
      </c>
    </row>
    <row r="16" spans="1:8" s="91" customFormat="1" outlineLevel="2" x14ac:dyDescent="0.2">
      <c r="A16" s="127"/>
      <c r="B16" s="62" t="s">
        <v>161</v>
      </c>
      <c r="C16" s="63">
        <v>771214.86</v>
      </c>
      <c r="D16" s="64">
        <v>17</v>
      </c>
      <c r="E16" s="40">
        <v>-490112.43</v>
      </c>
      <c r="F16" s="41">
        <v>-14</v>
      </c>
      <c r="G16" s="40">
        <v>281102.43</v>
      </c>
      <c r="H16" s="41">
        <v>3</v>
      </c>
    </row>
    <row r="17" spans="1:8" s="91" customFormat="1" outlineLevel="2" x14ac:dyDescent="0.2">
      <c r="A17" s="127"/>
      <c r="B17" s="62" t="s">
        <v>162</v>
      </c>
      <c r="C17" s="63">
        <v>771214.86</v>
      </c>
      <c r="D17" s="64">
        <v>17</v>
      </c>
      <c r="E17" s="40">
        <v>-478868.35</v>
      </c>
      <c r="F17" s="41">
        <v>-7</v>
      </c>
      <c r="G17" s="40">
        <v>292346.51</v>
      </c>
      <c r="H17" s="41">
        <v>10</v>
      </c>
    </row>
    <row r="18" spans="1:8" s="91" customFormat="1" outlineLevel="2" x14ac:dyDescent="0.2">
      <c r="A18" s="127"/>
      <c r="B18" s="62" t="s">
        <v>163</v>
      </c>
      <c r="C18" s="63">
        <v>1270236.07</v>
      </c>
      <c r="D18" s="64">
        <v>28</v>
      </c>
      <c r="E18" s="40">
        <v>-844595.92</v>
      </c>
      <c r="F18" s="41">
        <v>-12</v>
      </c>
      <c r="G18" s="40">
        <v>425640.15</v>
      </c>
      <c r="H18" s="41">
        <v>16</v>
      </c>
    </row>
    <row r="19" spans="1:8" x14ac:dyDescent="0.2">
      <c r="A19" s="60" t="s">
        <v>22</v>
      </c>
      <c r="B19" s="60" t="s">
        <v>23</v>
      </c>
      <c r="C19" s="44">
        <v>14634657</v>
      </c>
      <c r="D19" s="61">
        <v>150</v>
      </c>
      <c r="E19" s="46">
        <v>99085.98</v>
      </c>
      <c r="F19" s="47">
        <v>-2</v>
      </c>
      <c r="G19" s="46">
        <v>14733742.98</v>
      </c>
      <c r="H19" s="47">
        <v>148</v>
      </c>
    </row>
    <row r="20" spans="1:8" outlineLevel="1" x14ac:dyDescent="0.2">
      <c r="A20" s="58"/>
      <c r="B20" s="36" t="s">
        <v>270</v>
      </c>
      <c r="C20" s="37">
        <v>14634657</v>
      </c>
      <c r="D20" s="38">
        <v>150</v>
      </c>
      <c r="E20" s="39">
        <v>99085.98</v>
      </c>
      <c r="F20" s="43">
        <v>-2</v>
      </c>
      <c r="G20" s="39">
        <v>14733742.98</v>
      </c>
      <c r="H20" s="43">
        <v>148</v>
      </c>
    </row>
    <row r="21" spans="1:8" s="91" customFormat="1" outlineLevel="2" x14ac:dyDescent="0.2">
      <c r="A21" s="127"/>
      <c r="B21" s="62" t="s">
        <v>152</v>
      </c>
      <c r="C21" s="63">
        <v>1170772.56</v>
      </c>
      <c r="D21" s="64">
        <v>12</v>
      </c>
      <c r="E21" s="40">
        <v>-263578.32</v>
      </c>
      <c r="F21" s="41">
        <v>-3</v>
      </c>
      <c r="G21" s="40">
        <v>907194.24</v>
      </c>
      <c r="H21" s="41">
        <v>9</v>
      </c>
    </row>
    <row r="22" spans="1:8" s="91" customFormat="1" outlineLevel="2" x14ac:dyDescent="0.2">
      <c r="A22" s="127"/>
      <c r="B22" s="62" t="s">
        <v>153</v>
      </c>
      <c r="C22" s="63">
        <v>1170772.56</v>
      </c>
      <c r="D22" s="64">
        <v>12</v>
      </c>
      <c r="E22" s="40">
        <v>434918.65</v>
      </c>
      <c r="F22" s="41">
        <v>4</v>
      </c>
      <c r="G22" s="40">
        <v>1605691.21</v>
      </c>
      <c r="H22" s="41">
        <v>16</v>
      </c>
    </row>
    <row r="23" spans="1:8" s="91" customFormat="1" outlineLevel="2" x14ac:dyDescent="0.2">
      <c r="A23" s="127"/>
      <c r="B23" s="62" t="s">
        <v>154</v>
      </c>
      <c r="C23" s="63">
        <v>1170772.56</v>
      </c>
      <c r="D23" s="64">
        <v>12</v>
      </c>
      <c r="E23" s="40">
        <v>125422.02</v>
      </c>
      <c r="F23" s="41">
        <v>1</v>
      </c>
      <c r="G23" s="40">
        <v>1296194.58</v>
      </c>
      <c r="H23" s="41">
        <v>13</v>
      </c>
    </row>
    <row r="24" spans="1:8" s="91" customFormat="1" outlineLevel="2" x14ac:dyDescent="0.2">
      <c r="A24" s="127"/>
      <c r="B24" s="62" t="s">
        <v>155</v>
      </c>
      <c r="C24" s="63">
        <v>1170772.56</v>
      </c>
      <c r="D24" s="64">
        <v>12</v>
      </c>
      <c r="E24" s="40">
        <v>298626.53999999998</v>
      </c>
      <c r="F24" s="41">
        <v>3</v>
      </c>
      <c r="G24" s="40">
        <v>1469399.1</v>
      </c>
      <c r="H24" s="41">
        <v>15</v>
      </c>
    </row>
    <row r="25" spans="1:8" s="91" customFormat="1" outlineLevel="2" x14ac:dyDescent="0.2">
      <c r="A25" s="127"/>
      <c r="B25" s="62" t="s">
        <v>156</v>
      </c>
      <c r="C25" s="63">
        <v>1170772.56</v>
      </c>
      <c r="D25" s="64">
        <v>12</v>
      </c>
      <c r="E25" s="40">
        <v>-270676.87</v>
      </c>
      <c r="F25" s="41">
        <v>-3</v>
      </c>
      <c r="G25" s="40">
        <v>900095.69</v>
      </c>
      <c r="H25" s="41">
        <v>9</v>
      </c>
    </row>
    <row r="26" spans="1:8" s="91" customFormat="1" outlineLevel="2" x14ac:dyDescent="0.2">
      <c r="A26" s="127"/>
      <c r="B26" s="62" t="s">
        <v>157</v>
      </c>
      <c r="C26" s="63">
        <v>1170772.56</v>
      </c>
      <c r="D26" s="64">
        <v>12</v>
      </c>
      <c r="E26" s="40">
        <v>38819.760000000002</v>
      </c>
      <c r="F26" s="41">
        <v>0</v>
      </c>
      <c r="G26" s="40">
        <v>1209592.3200000001</v>
      </c>
      <c r="H26" s="41">
        <v>12</v>
      </c>
    </row>
    <row r="27" spans="1:8" s="91" customFormat="1" outlineLevel="2" x14ac:dyDescent="0.2">
      <c r="A27" s="127"/>
      <c r="B27" s="62" t="s">
        <v>158</v>
      </c>
      <c r="C27" s="63">
        <v>1170772.56</v>
      </c>
      <c r="D27" s="64">
        <v>12</v>
      </c>
      <c r="E27" s="40">
        <v>413623</v>
      </c>
      <c r="F27" s="41">
        <v>4</v>
      </c>
      <c r="G27" s="40">
        <v>1584395.56</v>
      </c>
      <c r="H27" s="41">
        <v>16</v>
      </c>
    </row>
    <row r="28" spans="1:8" s="91" customFormat="1" outlineLevel="2" x14ac:dyDescent="0.2">
      <c r="A28" s="127"/>
      <c r="B28" s="62" t="s">
        <v>159</v>
      </c>
      <c r="C28" s="63">
        <v>1170772.56</v>
      </c>
      <c r="D28" s="64">
        <v>12</v>
      </c>
      <c r="E28" s="40">
        <v>-306169.62</v>
      </c>
      <c r="F28" s="41">
        <v>-3</v>
      </c>
      <c r="G28" s="40">
        <v>864602.94</v>
      </c>
      <c r="H28" s="41">
        <v>9</v>
      </c>
    </row>
    <row r="29" spans="1:8" s="91" customFormat="1" outlineLevel="2" x14ac:dyDescent="0.2">
      <c r="A29" s="127"/>
      <c r="B29" s="62" t="s">
        <v>160</v>
      </c>
      <c r="C29" s="63">
        <v>1170772.56</v>
      </c>
      <c r="D29" s="64">
        <v>12</v>
      </c>
      <c r="E29" s="40">
        <v>219122.83</v>
      </c>
      <c r="F29" s="41">
        <v>2</v>
      </c>
      <c r="G29" s="40">
        <v>1389895.39</v>
      </c>
      <c r="H29" s="41">
        <v>14</v>
      </c>
    </row>
    <row r="30" spans="1:8" s="91" customFormat="1" outlineLevel="2" x14ac:dyDescent="0.2">
      <c r="A30" s="127"/>
      <c r="B30" s="62" t="s">
        <v>161</v>
      </c>
      <c r="C30" s="63">
        <v>1170772.56</v>
      </c>
      <c r="D30" s="64">
        <v>12</v>
      </c>
      <c r="E30" s="40">
        <v>-565976.4</v>
      </c>
      <c r="F30" s="41">
        <v>-6</v>
      </c>
      <c r="G30" s="40">
        <v>604796.16000000003</v>
      </c>
      <c r="H30" s="41">
        <v>6</v>
      </c>
    </row>
    <row r="31" spans="1:8" s="91" customFormat="1" outlineLevel="2" x14ac:dyDescent="0.2">
      <c r="A31" s="127"/>
      <c r="B31" s="62" t="s">
        <v>162</v>
      </c>
      <c r="C31" s="63">
        <v>1170772.56</v>
      </c>
      <c r="D31" s="64">
        <v>12</v>
      </c>
      <c r="E31" s="40">
        <v>-76176.7</v>
      </c>
      <c r="F31" s="41">
        <v>-1</v>
      </c>
      <c r="G31" s="40">
        <v>1094595.8600000001</v>
      </c>
      <c r="H31" s="41">
        <v>11</v>
      </c>
    </row>
    <row r="32" spans="1:8" s="91" customFormat="1" outlineLevel="2" x14ac:dyDescent="0.2">
      <c r="A32" s="127"/>
      <c r="B32" s="62" t="s">
        <v>163</v>
      </c>
      <c r="C32" s="63">
        <v>1756158.84</v>
      </c>
      <c r="D32" s="64">
        <v>18</v>
      </c>
      <c r="E32" s="40">
        <v>51131.09</v>
      </c>
      <c r="F32" s="41">
        <v>0</v>
      </c>
      <c r="G32" s="40">
        <v>1807289.93</v>
      </c>
      <c r="H32" s="41">
        <v>18</v>
      </c>
    </row>
    <row r="33" spans="1:8" ht="22.5" x14ac:dyDescent="0.2">
      <c r="A33" s="60" t="s">
        <v>34</v>
      </c>
      <c r="B33" s="60" t="s">
        <v>35</v>
      </c>
      <c r="C33" s="44">
        <v>24531232.149999999</v>
      </c>
      <c r="D33" s="61">
        <v>535</v>
      </c>
      <c r="E33" s="46">
        <v>194139.64</v>
      </c>
      <c r="F33" s="47">
        <v>-5</v>
      </c>
      <c r="G33" s="46">
        <v>24725371.789999999</v>
      </c>
      <c r="H33" s="47">
        <v>530</v>
      </c>
    </row>
    <row r="34" spans="1:8" outlineLevel="1" x14ac:dyDescent="0.2">
      <c r="A34" s="58"/>
      <c r="B34" s="36" t="s">
        <v>270</v>
      </c>
      <c r="C34" s="37">
        <v>24531232.149999999</v>
      </c>
      <c r="D34" s="38">
        <v>535</v>
      </c>
      <c r="E34" s="39">
        <v>194139.64</v>
      </c>
      <c r="F34" s="43">
        <v>-5</v>
      </c>
      <c r="G34" s="39">
        <v>24725371.789999999</v>
      </c>
      <c r="H34" s="43">
        <v>530</v>
      </c>
    </row>
    <row r="35" spans="1:8" s="91" customFormat="1" outlineLevel="2" x14ac:dyDescent="0.2">
      <c r="A35" s="127"/>
      <c r="B35" s="62" t="s">
        <v>152</v>
      </c>
      <c r="C35" s="63">
        <v>1038545.67</v>
      </c>
      <c r="D35" s="64">
        <v>25</v>
      </c>
      <c r="E35" s="40">
        <v>0</v>
      </c>
      <c r="F35" s="41">
        <v>0</v>
      </c>
      <c r="G35" s="40">
        <v>1038545.67</v>
      </c>
      <c r="H35" s="41">
        <v>25</v>
      </c>
    </row>
    <row r="36" spans="1:8" s="91" customFormat="1" outlineLevel="2" x14ac:dyDescent="0.2">
      <c r="A36" s="127"/>
      <c r="B36" s="62" t="s">
        <v>153</v>
      </c>
      <c r="C36" s="63">
        <v>2919399.22</v>
      </c>
      <c r="D36" s="64">
        <v>52</v>
      </c>
      <c r="E36" s="40">
        <v>0</v>
      </c>
      <c r="F36" s="41">
        <v>0</v>
      </c>
      <c r="G36" s="40">
        <v>2919399.22</v>
      </c>
      <c r="H36" s="41">
        <v>52</v>
      </c>
    </row>
    <row r="37" spans="1:8" s="91" customFormat="1" outlineLevel="2" x14ac:dyDescent="0.2">
      <c r="A37" s="127"/>
      <c r="B37" s="62" t="s">
        <v>154</v>
      </c>
      <c r="C37" s="63">
        <v>2427362.08</v>
      </c>
      <c r="D37" s="64">
        <v>42</v>
      </c>
      <c r="E37" s="40">
        <v>0</v>
      </c>
      <c r="F37" s="41">
        <v>0</v>
      </c>
      <c r="G37" s="40">
        <v>2427362.08</v>
      </c>
      <c r="H37" s="41">
        <v>42</v>
      </c>
    </row>
    <row r="38" spans="1:8" s="91" customFormat="1" outlineLevel="2" x14ac:dyDescent="0.2">
      <c r="A38" s="127"/>
      <c r="B38" s="62" t="s">
        <v>155</v>
      </c>
      <c r="C38" s="63">
        <v>1934609.32</v>
      </c>
      <c r="D38" s="64">
        <v>49</v>
      </c>
      <c r="E38" s="40">
        <v>0</v>
      </c>
      <c r="F38" s="41">
        <v>0</v>
      </c>
      <c r="G38" s="40">
        <v>1934609.32</v>
      </c>
      <c r="H38" s="41">
        <v>49</v>
      </c>
    </row>
    <row r="39" spans="1:8" s="91" customFormat="1" outlineLevel="2" x14ac:dyDescent="0.2">
      <c r="A39" s="127"/>
      <c r="B39" s="62" t="s">
        <v>156</v>
      </c>
      <c r="C39" s="63">
        <v>2336659.6800000002</v>
      </c>
      <c r="D39" s="64">
        <v>44</v>
      </c>
      <c r="E39" s="40">
        <v>0</v>
      </c>
      <c r="F39" s="41">
        <v>0</v>
      </c>
      <c r="G39" s="40">
        <v>2336659.6800000002</v>
      </c>
      <c r="H39" s="41">
        <v>44</v>
      </c>
    </row>
    <row r="40" spans="1:8" s="91" customFormat="1" outlineLevel="2" x14ac:dyDescent="0.2">
      <c r="A40" s="127"/>
      <c r="B40" s="62" t="s">
        <v>157</v>
      </c>
      <c r="C40" s="63">
        <v>1447217.45</v>
      </c>
      <c r="D40" s="64">
        <v>46</v>
      </c>
      <c r="E40" s="40">
        <v>0</v>
      </c>
      <c r="F40" s="41">
        <v>0</v>
      </c>
      <c r="G40" s="40">
        <v>1447217.45</v>
      </c>
      <c r="H40" s="41">
        <v>46</v>
      </c>
    </row>
    <row r="41" spans="1:8" s="91" customFormat="1" outlineLevel="2" x14ac:dyDescent="0.2">
      <c r="A41" s="127"/>
      <c r="B41" s="62" t="s">
        <v>158</v>
      </c>
      <c r="C41" s="63">
        <v>2338715.36</v>
      </c>
      <c r="D41" s="64">
        <v>59</v>
      </c>
      <c r="E41" s="40">
        <v>0</v>
      </c>
      <c r="F41" s="41">
        <v>0</v>
      </c>
      <c r="G41" s="40">
        <v>2338715.36</v>
      </c>
      <c r="H41" s="41">
        <v>59</v>
      </c>
    </row>
    <row r="42" spans="1:8" s="91" customFormat="1" outlineLevel="2" x14ac:dyDescent="0.2">
      <c r="A42" s="127"/>
      <c r="B42" s="62" t="s">
        <v>159</v>
      </c>
      <c r="C42" s="63">
        <v>2291297.0699999998</v>
      </c>
      <c r="D42" s="64">
        <v>57</v>
      </c>
      <c r="E42" s="40">
        <v>0</v>
      </c>
      <c r="F42" s="41">
        <v>0</v>
      </c>
      <c r="G42" s="40">
        <v>2291297.0699999998</v>
      </c>
      <c r="H42" s="41">
        <v>57</v>
      </c>
    </row>
    <row r="43" spans="1:8" s="91" customFormat="1" outlineLevel="2" x14ac:dyDescent="0.2">
      <c r="A43" s="127"/>
      <c r="B43" s="62" t="s">
        <v>160</v>
      </c>
      <c r="C43" s="63">
        <v>1949356.56</v>
      </c>
      <c r="D43" s="64">
        <v>40</v>
      </c>
      <c r="E43" s="40">
        <v>-232916.75</v>
      </c>
      <c r="F43" s="41">
        <v>-7</v>
      </c>
      <c r="G43" s="40">
        <v>1716439.81</v>
      </c>
      <c r="H43" s="41">
        <v>33</v>
      </c>
    </row>
    <row r="44" spans="1:8" s="91" customFormat="1" outlineLevel="2" x14ac:dyDescent="0.2">
      <c r="A44" s="127"/>
      <c r="B44" s="62" t="s">
        <v>161</v>
      </c>
      <c r="C44" s="63">
        <v>1949356.56</v>
      </c>
      <c r="D44" s="64">
        <v>40</v>
      </c>
      <c r="E44" s="40">
        <v>171177.93</v>
      </c>
      <c r="F44" s="41">
        <v>-2</v>
      </c>
      <c r="G44" s="40">
        <v>2120534.4900000002</v>
      </c>
      <c r="H44" s="41">
        <v>38</v>
      </c>
    </row>
    <row r="45" spans="1:8" s="91" customFormat="1" outlineLevel="2" x14ac:dyDescent="0.2">
      <c r="A45" s="127"/>
      <c r="B45" s="62" t="s">
        <v>162</v>
      </c>
      <c r="C45" s="63">
        <v>1949356.56</v>
      </c>
      <c r="D45" s="64">
        <v>40</v>
      </c>
      <c r="E45" s="40">
        <v>704363.94</v>
      </c>
      <c r="F45" s="41">
        <v>10</v>
      </c>
      <c r="G45" s="40">
        <v>2653720.5</v>
      </c>
      <c r="H45" s="41">
        <v>50</v>
      </c>
    </row>
    <row r="46" spans="1:8" s="91" customFormat="1" outlineLevel="2" x14ac:dyDescent="0.2">
      <c r="A46" s="127"/>
      <c r="B46" s="62" t="s">
        <v>163</v>
      </c>
      <c r="C46" s="63">
        <v>1949356.62</v>
      </c>
      <c r="D46" s="64">
        <v>41</v>
      </c>
      <c r="E46" s="40">
        <v>-448485.48</v>
      </c>
      <c r="F46" s="41">
        <v>-6</v>
      </c>
      <c r="G46" s="40">
        <v>1500871.14</v>
      </c>
      <c r="H46" s="41">
        <v>35</v>
      </c>
    </row>
    <row r="47" spans="1:8" ht="22.5" x14ac:dyDescent="0.2">
      <c r="A47" s="60" t="s">
        <v>271</v>
      </c>
      <c r="B47" s="60" t="s">
        <v>272</v>
      </c>
      <c r="C47" s="44">
        <v>96972898.579999998</v>
      </c>
      <c r="D47" s="45">
        <v>1100</v>
      </c>
      <c r="E47" s="46">
        <v>131911.60999999999</v>
      </c>
      <c r="F47" s="47">
        <v>6</v>
      </c>
      <c r="G47" s="46">
        <v>97104810.189999998</v>
      </c>
      <c r="H47" s="47">
        <v>1106</v>
      </c>
    </row>
    <row r="48" spans="1:8" outlineLevel="1" x14ac:dyDescent="0.2">
      <c r="A48" s="58"/>
      <c r="B48" s="36" t="s">
        <v>270</v>
      </c>
      <c r="C48" s="37">
        <v>96972898.579999998</v>
      </c>
      <c r="D48" s="42">
        <v>1100</v>
      </c>
      <c r="E48" s="39">
        <v>131911.60999999999</v>
      </c>
      <c r="F48" s="43">
        <v>6</v>
      </c>
      <c r="G48" s="39">
        <v>97104810.189999998</v>
      </c>
      <c r="H48" s="43">
        <v>1106</v>
      </c>
    </row>
    <row r="49" spans="1:8" s="91" customFormat="1" outlineLevel="2" x14ac:dyDescent="0.2">
      <c r="A49" s="127"/>
      <c r="B49" s="62" t="s">
        <v>152</v>
      </c>
      <c r="C49" s="63">
        <v>10469220.109999999</v>
      </c>
      <c r="D49" s="64">
        <v>122</v>
      </c>
      <c r="E49" s="40">
        <v>0</v>
      </c>
      <c r="F49" s="41">
        <v>0</v>
      </c>
      <c r="G49" s="40">
        <v>10469220.109999999</v>
      </c>
      <c r="H49" s="41">
        <v>122</v>
      </c>
    </row>
    <row r="50" spans="1:8" s="91" customFormat="1" outlineLevel="2" x14ac:dyDescent="0.2">
      <c r="A50" s="127"/>
      <c r="B50" s="62" t="s">
        <v>153</v>
      </c>
      <c r="C50" s="63">
        <v>6974532.0599999996</v>
      </c>
      <c r="D50" s="64">
        <v>78</v>
      </c>
      <c r="E50" s="40">
        <v>0</v>
      </c>
      <c r="F50" s="41">
        <v>0</v>
      </c>
      <c r="G50" s="40">
        <v>6974532.0599999996</v>
      </c>
      <c r="H50" s="41">
        <v>78</v>
      </c>
    </row>
    <row r="51" spans="1:8" s="91" customFormat="1" outlineLevel="2" x14ac:dyDescent="0.2">
      <c r="A51" s="127"/>
      <c r="B51" s="62" t="s">
        <v>154</v>
      </c>
      <c r="C51" s="63">
        <v>8325629.5899999999</v>
      </c>
      <c r="D51" s="64">
        <v>94</v>
      </c>
      <c r="E51" s="40">
        <v>0</v>
      </c>
      <c r="F51" s="41">
        <v>0</v>
      </c>
      <c r="G51" s="40">
        <v>8325629.5899999999</v>
      </c>
      <c r="H51" s="41">
        <v>94</v>
      </c>
    </row>
    <row r="52" spans="1:8" s="91" customFormat="1" outlineLevel="2" x14ac:dyDescent="0.2">
      <c r="A52" s="127"/>
      <c r="B52" s="62" t="s">
        <v>155</v>
      </c>
      <c r="C52" s="63">
        <v>6686319.6799999997</v>
      </c>
      <c r="D52" s="64">
        <v>75</v>
      </c>
      <c r="E52" s="40">
        <v>0</v>
      </c>
      <c r="F52" s="41">
        <v>0</v>
      </c>
      <c r="G52" s="40">
        <v>6686319.6799999997</v>
      </c>
      <c r="H52" s="41">
        <v>75</v>
      </c>
    </row>
    <row r="53" spans="1:8" s="91" customFormat="1" outlineLevel="2" x14ac:dyDescent="0.2">
      <c r="A53" s="127"/>
      <c r="B53" s="62" t="s">
        <v>156</v>
      </c>
      <c r="C53" s="63">
        <v>7004334.5700000003</v>
      </c>
      <c r="D53" s="64">
        <v>80</v>
      </c>
      <c r="E53" s="40">
        <v>0</v>
      </c>
      <c r="F53" s="41">
        <v>0</v>
      </c>
      <c r="G53" s="40">
        <v>7004334.5700000003</v>
      </c>
      <c r="H53" s="41">
        <v>80</v>
      </c>
    </row>
    <row r="54" spans="1:8" s="91" customFormat="1" outlineLevel="2" x14ac:dyDescent="0.2">
      <c r="A54" s="127"/>
      <c r="B54" s="62" t="s">
        <v>157</v>
      </c>
      <c r="C54" s="63">
        <v>11366249.25</v>
      </c>
      <c r="D54" s="64">
        <v>139</v>
      </c>
      <c r="E54" s="40">
        <v>0</v>
      </c>
      <c r="F54" s="41">
        <v>0</v>
      </c>
      <c r="G54" s="40">
        <v>11366249.25</v>
      </c>
      <c r="H54" s="41">
        <v>139</v>
      </c>
    </row>
    <row r="55" spans="1:8" s="91" customFormat="1" outlineLevel="2" x14ac:dyDescent="0.2">
      <c r="A55" s="127"/>
      <c r="B55" s="62" t="s">
        <v>158</v>
      </c>
      <c r="C55" s="63">
        <v>10303205.07</v>
      </c>
      <c r="D55" s="64">
        <v>128</v>
      </c>
      <c r="E55" s="40">
        <v>0</v>
      </c>
      <c r="F55" s="41">
        <v>0</v>
      </c>
      <c r="G55" s="40">
        <v>10303205.07</v>
      </c>
      <c r="H55" s="41">
        <v>128</v>
      </c>
    </row>
    <row r="56" spans="1:8" s="91" customFormat="1" outlineLevel="2" x14ac:dyDescent="0.2">
      <c r="A56" s="127"/>
      <c r="B56" s="62" t="s">
        <v>159</v>
      </c>
      <c r="C56" s="63">
        <v>9203066.6699999999</v>
      </c>
      <c r="D56" s="64">
        <v>106</v>
      </c>
      <c r="E56" s="40">
        <v>0</v>
      </c>
      <c r="F56" s="41">
        <v>0</v>
      </c>
      <c r="G56" s="40">
        <v>9203066.6699999999</v>
      </c>
      <c r="H56" s="41">
        <v>106</v>
      </c>
    </row>
    <row r="57" spans="1:8" s="91" customFormat="1" outlineLevel="2" x14ac:dyDescent="0.2">
      <c r="A57" s="127"/>
      <c r="B57" s="62" t="s">
        <v>160</v>
      </c>
      <c r="C57" s="63">
        <v>6805518.4800000004</v>
      </c>
      <c r="D57" s="64">
        <v>69</v>
      </c>
      <c r="E57" s="40">
        <v>0</v>
      </c>
      <c r="F57" s="41">
        <v>0</v>
      </c>
      <c r="G57" s="40">
        <v>6805518.4800000004</v>
      </c>
      <c r="H57" s="41">
        <v>69</v>
      </c>
    </row>
    <row r="58" spans="1:8" s="91" customFormat="1" outlineLevel="2" x14ac:dyDescent="0.2">
      <c r="A58" s="127"/>
      <c r="B58" s="62" t="s">
        <v>161</v>
      </c>
      <c r="C58" s="63">
        <v>6611607.7199999997</v>
      </c>
      <c r="D58" s="64">
        <v>70</v>
      </c>
      <c r="E58" s="40">
        <v>791210.84</v>
      </c>
      <c r="F58" s="41">
        <v>3</v>
      </c>
      <c r="G58" s="40">
        <v>7402818.5599999996</v>
      </c>
      <c r="H58" s="41">
        <v>73</v>
      </c>
    </row>
    <row r="59" spans="1:8" s="91" customFormat="1" outlineLevel="2" x14ac:dyDescent="0.2">
      <c r="A59" s="127"/>
      <c r="B59" s="62" t="s">
        <v>162</v>
      </c>
      <c r="C59" s="63">
        <v>6611607.7199999997</v>
      </c>
      <c r="D59" s="64">
        <v>70</v>
      </c>
      <c r="E59" s="40">
        <v>-207866.99</v>
      </c>
      <c r="F59" s="41">
        <v>4</v>
      </c>
      <c r="G59" s="40">
        <v>6403740.7300000004</v>
      </c>
      <c r="H59" s="41">
        <v>74</v>
      </c>
    </row>
    <row r="60" spans="1:8" s="91" customFormat="1" outlineLevel="2" x14ac:dyDescent="0.2">
      <c r="A60" s="127"/>
      <c r="B60" s="62" t="s">
        <v>163</v>
      </c>
      <c r="C60" s="63">
        <v>6611607.6600000001</v>
      </c>
      <c r="D60" s="64">
        <v>69</v>
      </c>
      <c r="E60" s="40">
        <v>-451432.24</v>
      </c>
      <c r="F60" s="41">
        <v>-1</v>
      </c>
      <c r="G60" s="40">
        <v>6160175.4199999999</v>
      </c>
      <c r="H60" s="41">
        <v>68</v>
      </c>
    </row>
    <row r="61" spans="1:8" ht="22.5" x14ac:dyDescent="0.2">
      <c r="A61" s="60" t="s">
        <v>207</v>
      </c>
      <c r="B61" s="60" t="s">
        <v>208</v>
      </c>
      <c r="C61" s="44">
        <v>22443354.600000001</v>
      </c>
      <c r="D61" s="61">
        <v>340</v>
      </c>
      <c r="E61" s="46">
        <v>-334733.67</v>
      </c>
      <c r="F61" s="47">
        <v>-101</v>
      </c>
      <c r="G61" s="46">
        <v>22108620.93</v>
      </c>
      <c r="H61" s="47">
        <v>239</v>
      </c>
    </row>
    <row r="62" spans="1:8" outlineLevel="1" x14ac:dyDescent="0.2">
      <c r="A62" s="58"/>
      <c r="B62" s="36" t="s">
        <v>270</v>
      </c>
      <c r="C62" s="37">
        <v>22443354.600000001</v>
      </c>
      <c r="D62" s="38">
        <v>340</v>
      </c>
      <c r="E62" s="39">
        <v>-334733.67</v>
      </c>
      <c r="F62" s="43">
        <v>-101</v>
      </c>
      <c r="G62" s="39">
        <v>22108620.93</v>
      </c>
      <c r="H62" s="43">
        <v>239</v>
      </c>
    </row>
    <row r="63" spans="1:8" s="91" customFormat="1" outlineLevel="2" x14ac:dyDescent="0.2">
      <c r="A63" s="127"/>
      <c r="B63" s="62" t="s">
        <v>152</v>
      </c>
      <c r="C63" s="63">
        <v>1874016.2</v>
      </c>
      <c r="D63" s="64">
        <v>20</v>
      </c>
      <c r="E63" s="40">
        <v>0</v>
      </c>
      <c r="F63" s="41">
        <v>0</v>
      </c>
      <c r="G63" s="40">
        <v>1874016.2</v>
      </c>
      <c r="H63" s="41">
        <v>20</v>
      </c>
    </row>
    <row r="64" spans="1:8" s="91" customFormat="1" outlineLevel="2" x14ac:dyDescent="0.2">
      <c r="A64" s="127"/>
      <c r="B64" s="62" t="s">
        <v>153</v>
      </c>
      <c r="C64" s="63">
        <v>2086574.8</v>
      </c>
      <c r="D64" s="64">
        <v>40</v>
      </c>
      <c r="E64" s="40">
        <v>-118857.79</v>
      </c>
      <c r="F64" s="41">
        <v>-23</v>
      </c>
      <c r="G64" s="40">
        <v>1967717.01</v>
      </c>
      <c r="H64" s="41">
        <v>17</v>
      </c>
    </row>
    <row r="65" spans="1:8" s="91" customFormat="1" outlineLevel="2" x14ac:dyDescent="0.2">
      <c r="A65" s="127"/>
      <c r="B65" s="62" t="s">
        <v>154</v>
      </c>
      <c r="C65" s="63">
        <v>1848276.36</v>
      </c>
      <c r="D65" s="64">
        <v>28</v>
      </c>
      <c r="E65" s="40">
        <v>869047.13</v>
      </c>
      <c r="F65" s="41">
        <v>1</v>
      </c>
      <c r="G65" s="40">
        <v>2717323.49</v>
      </c>
      <c r="H65" s="41">
        <v>29</v>
      </c>
    </row>
    <row r="66" spans="1:8" s="91" customFormat="1" outlineLevel="2" x14ac:dyDescent="0.2">
      <c r="A66" s="127"/>
      <c r="B66" s="62" t="s">
        <v>155</v>
      </c>
      <c r="C66" s="63">
        <v>1848276.36</v>
      </c>
      <c r="D66" s="64">
        <v>28</v>
      </c>
      <c r="E66" s="40">
        <v>-536465.02</v>
      </c>
      <c r="F66" s="41">
        <v>-14</v>
      </c>
      <c r="G66" s="40">
        <v>1311811.3400000001</v>
      </c>
      <c r="H66" s="41">
        <v>14</v>
      </c>
    </row>
    <row r="67" spans="1:8" s="91" customFormat="1" outlineLevel="2" x14ac:dyDescent="0.2">
      <c r="A67" s="127"/>
      <c r="B67" s="62" t="s">
        <v>156</v>
      </c>
      <c r="C67" s="63">
        <v>1848276.36</v>
      </c>
      <c r="D67" s="64">
        <v>28</v>
      </c>
      <c r="E67" s="40">
        <v>-67960.97</v>
      </c>
      <c r="F67" s="41">
        <v>-19</v>
      </c>
      <c r="G67" s="40">
        <v>1780315.39</v>
      </c>
      <c r="H67" s="41">
        <v>9</v>
      </c>
    </row>
    <row r="68" spans="1:8" s="91" customFormat="1" outlineLevel="2" x14ac:dyDescent="0.2">
      <c r="A68" s="127"/>
      <c r="B68" s="62" t="s">
        <v>157</v>
      </c>
      <c r="C68" s="63">
        <v>1848276.36</v>
      </c>
      <c r="D68" s="64">
        <v>28</v>
      </c>
      <c r="E68" s="40">
        <v>-161661.78</v>
      </c>
      <c r="F68" s="41">
        <v>-10</v>
      </c>
      <c r="G68" s="40">
        <v>1686614.58</v>
      </c>
      <c r="H68" s="41">
        <v>18</v>
      </c>
    </row>
    <row r="69" spans="1:8" s="91" customFormat="1" outlineLevel="2" x14ac:dyDescent="0.2">
      <c r="A69" s="127"/>
      <c r="B69" s="62" t="s">
        <v>158</v>
      </c>
      <c r="C69" s="63">
        <v>1848276.36</v>
      </c>
      <c r="D69" s="64">
        <v>28</v>
      </c>
      <c r="E69" s="40">
        <v>-195053.35</v>
      </c>
      <c r="F69" s="41">
        <v>-12</v>
      </c>
      <c r="G69" s="40">
        <v>1653223.01</v>
      </c>
      <c r="H69" s="41">
        <v>16</v>
      </c>
    </row>
    <row r="70" spans="1:8" s="91" customFormat="1" outlineLevel="2" x14ac:dyDescent="0.2">
      <c r="A70" s="127"/>
      <c r="B70" s="62" t="s">
        <v>159</v>
      </c>
      <c r="C70" s="63">
        <v>1848276.36</v>
      </c>
      <c r="D70" s="64">
        <v>28</v>
      </c>
      <c r="E70" s="40">
        <v>-39339.629999999997</v>
      </c>
      <c r="F70" s="41"/>
      <c r="G70" s="40">
        <v>1808936.73</v>
      </c>
      <c r="H70" s="41">
        <v>28</v>
      </c>
    </row>
    <row r="71" spans="1:8" s="91" customFormat="1" outlineLevel="2" x14ac:dyDescent="0.2">
      <c r="A71" s="127"/>
      <c r="B71" s="62" t="s">
        <v>160</v>
      </c>
      <c r="C71" s="63">
        <v>1848276.36</v>
      </c>
      <c r="D71" s="64">
        <v>28</v>
      </c>
      <c r="E71" s="40">
        <v>-442764.21</v>
      </c>
      <c r="F71" s="41">
        <v>-8</v>
      </c>
      <c r="G71" s="40">
        <v>1405512.15</v>
      </c>
      <c r="H71" s="41">
        <v>20</v>
      </c>
    </row>
    <row r="72" spans="1:8" s="91" customFormat="1" outlineLevel="2" x14ac:dyDescent="0.2">
      <c r="A72" s="127"/>
      <c r="B72" s="62" t="s">
        <v>161</v>
      </c>
      <c r="C72" s="63">
        <v>1848276.36</v>
      </c>
      <c r="D72" s="64">
        <v>28</v>
      </c>
      <c r="E72" s="40">
        <v>-536465.02</v>
      </c>
      <c r="F72" s="41">
        <v>-9</v>
      </c>
      <c r="G72" s="40">
        <v>1311811.3400000001</v>
      </c>
      <c r="H72" s="41">
        <v>19</v>
      </c>
    </row>
    <row r="73" spans="1:8" s="91" customFormat="1" outlineLevel="2" x14ac:dyDescent="0.2">
      <c r="A73" s="127"/>
      <c r="B73" s="62" t="s">
        <v>162</v>
      </c>
      <c r="C73" s="63">
        <v>1848276.36</v>
      </c>
      <c r="D73" s="64">
        <v>28</v>
      </c>
      <c r="E73" s="40">
        <v>25739.84</v>
      </c>
      <c r="F73" s="41">
        <v>-8</v>
      </c>
      <c r="G73" s="40">
        <v>1874016.2</v>
      </c>
      <c r="H73" s="41">
        <v>20</v>
      </c>
    </row>
    <row r="74" spans="1:8" s="91" customFormat="1" outlineLevel="2" x14ac:dyDescent="0.2">
      <c r="A74" s="127"/>
      <c r="B74" s="62" t="s">
        <v>163</v>
      </c>
      <c r="C74" s="63">
        <v>1848276.36</v>
      </c>
      <c r="D74" s="64">
        <v>28</v>
      </c>
      <c r="E74" s="40">
        <v>869047.13</v>
      </c>
      <c r="F74" s="41">
        <v>1</v>
      </c>
      <c r="G74" s="40">
        <v>2717323.49</v>
      </c>
      <c r="H74" s="41">
        <v>29</v>
      </c>
    </row>
    <row r="75" spans="1:8" x14ac:dyDescent="0.2">
      <c r="A75" s="396" t="s">
        <v>100</v>
      </c>
      <c r="B75" s="396"/>
      <c r="C75" s="44">
        <v>168335741.86000001</v>
      </c>
      <c r="D75" s="45">
        <v>2340</v>
      </c>
      <c r="E75" s="44">
        <v>-1092604.96</v>
      </c>
      <c r="F75" s="45">
        <v>0</v>
      </c>
      <c r="G75" s="44">
        <v>167243136.90000001</v>
      </c>
      <c r="H75" s="45">
        <v>2340</v>
      </c>
    </row>
    <row r="76" spans="1:8" x14ac:dyDescent="0.2">
      <c r="F76"/>
    </row>
    <row r="77" spans="1:8" x14ac:dyDescent="0.2">
      <c r="F77"/>
    </row>
    <row r="78" spans="1:8" x14ac:dyDescent="0.2">
      <c r="F78"/>
    </row>
    <row r="79" spans="1:8" x14ac:dyDescent="0.2">
      <c r="F79"/>
    </row>
    <row r="80" spans="1:8" x14ac:dyDescent="0.2">
      <c r="F80"/>
    </row>
    <row r="81" spans="6:6" x14ac:dyDescent="0.2">
      <c r="F81"/>
    </row>
    <row r="82" spans="6:6" x14ac:dyDescent="0.2">
      <c r="F82"/>
    </row>
    <row r="83" spans="6:6" x14ac:dyDescent="0.2">
      <c r="F83"/>
    </row>
    <row r="84" spans="6:6" x14ac:dyDescent="0.2">
      <c r="F84"/>
    </row>
    <row r="85" spans="6:6" x14ac:dyDescent="0.2">
      <c r="F85"/>
    </row>
    <row r="86" spans="6:6" x14ac:dyDescent="0.2">
      <c r="F86"/>
    </row>
    <row r="87" spans="6:6" x14ac:dyDescent="0.2">
      <c r="F87"/>
    </row>
  </sheetData>
  <mergeCells count="8">
    <mergeCell ref="A75:B7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H45"/>
  <sheetViews>
    <sheetView workbookViewId="0">
      <selection sqref="A1:XFD4"/>
    </sheetView>
  </sheetViews>
  <sheetFormatPr defaultRowHeight="11.25" x14ac:dyDescent="0.2"/>
  <cols>
    <col min="2" max="2" width="26.6640625" customWidth="1"/>
    <col min="3" max="3" width="17.33203125" customWidth="1"/>
    <col min="5" max="5" width="13.5" customWidth="1"/>
    <col min="7" max="7" width="18.6640625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335</v>
      </c>
      <c r="G1" s="383"/>
      <c r="H1" s="383"/>
    </row>
    <row r="2" spans="1:8" s="11" customFormat="1" ht="36" customHeight="1" x14ac:dyDescent="0.2">
      <c r="A2" s="385" t="s">
        <v>336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ht="22.5" x14ac:dyDescent="0.2">
      <c r="A5" s="130" t="s">
        <v>0</v>
      </c>
      <c r="B5" s="130" t="s">
        <v>1</v>
      </c>
      <c r="C5" s="131">
        <v>69592507.170000002</v>
      </c>
      <c r="D5" s="132">
        <v>324</v>
      </c>
      <c r="E5" s="131">
        <v>-3358403.82</v>
      </c>
      <c r="F5" s="133">
        <v>9</v>
      </c>
      <c r="G5" s="131">
        <v>66234103.350000001</v>
      </c>
      <c r="H5" s="132">
        <v>333</v>
      </c>
    </row>
    <row r="6" spans="1:8" x14ac:dyDescent="0.2">
      <c r="A6" s="134"/>
      <c r="B6" s="135" t="s">
        <v>269</v>
      </c>
      <c r="C6" s="136">
        <v>69592507.170000002</v>
      </c>
      <c r="D6" s="137">
        <v>324</v>
      </c>
      <c r="E6" s="136">
        <v>-3358403.82</v>
      </c>
      <c r="F6" s="138">
        <v>9</v>
      </c>
      <c r="G6" s="139">
        <v>66234103.350000001</v>
      </c>
      <c r="H6" s="140">
        <v>333</v>
      </c>
    </row>
    <row r="7" spans="1:8" x14ac:dyDescent="0.2">
      <c r="A7" s="141"/>
      <c r="B7" s="142" t="s">
        <v>152</v>
      </c>
      <c r="C7" s="143">
        <v>5760968.25</v>
      </c>
      <c r="D7" s="144">
        <v>36</v>
      </c>
      <c r="E7" s="143">
        <v>0</v>
      </c>
      <c r="F7" s="145">
        <v>0</v>
      </c>
      <c r="G7" s="146">
        <v>5760968.25</v>
      </c>
      <c r="H7" s="147">
        <v>36</v>
      </c>
    </row>
    <row r="8" spans="1:8" x14ac:dyDescent="0.2">
      <c r="A8" s="141"/>
      <c r="B8" s="142" t="s">
        <v>153</v>
      </c>
      <c r="C8" s="143">
        <v>5760970.25</v>
      </c>
      <c r="D8" s="144">
        <v>36</v>
      </c>
      <c r="E8" s="143">
        <v>0</v>
      </c>
      <c r="F8" s="145">
        <v>0</v>
      </c>
      <c r="G8" s="146">
        <v>5760970.25</v>
      </c>
      <c r="H8" s="147">
        <v>36</v>
      </c>
    </row>
    <row r="9" spans="1:8" x14ac:dyDescent="0.2">
      <c r="A9" s="141"/>
      <c r="B9" s="142" t="s">
        <v>154</v>
      </c>
      <c r="C9" s="143">
        <v>5760969.25</v>
      </c>
      <c r="D9" s="144">
        <v>25</v>
      </c>
      <c r="E9" s="143">
        <v>0</v>
      </c>
      <c r="F9" s="145">
        <v>0</v>
      </c>
      <c r="G9" s="146">
        <v>5760969.25</v>
      </c>
      <c r="H9" s="147">
        <v>25</v>
      </c>
    </row>
    <row r="10" spans="1:8" x14ac:dyDescent="0.2">
      <c r="A10" s="141"/>
      <c r="B10" s="142" t="s">
        <v>155</v>
      </c>
      <c r="C10" s="143">
        <v>5760969.25</v>
      </c>
      <c r="D10" s="144">
        <v>25</v>
      </c>
      <c r="E10" s="143">
        <v>0</v>
      </c>
      <c r="F10" s="145">
        <v>0</v>
      </c>
      <c r="G10" s="146">
        <v>5760969.25</v>
      </c>
      <c r="H10" s="147">
        <v>25</v>
      </c>
    </row>
    <row r="11" spans="1:8" x14ac:dyDescent="0.2">
      <c r="A11" s="141"/>
      <c r="B11" s="142" t="s">
        <v>156</v>
      </c>
      <c r="C11" s="143">
        <v>46548630.170000002</v>
      </c>
      <c r="D11" s="144">
        <v>202</v>
      </c>
      <c r="E11" s="143">
        <v>-3358403.82</v>
      </c>
      <c r="F11" s="145">
        <v>9</v>
      </c>
      <c r="G11" s="146">
        <v>43190226.350000001</v>
      </c>
      <c r="H11" s="147">
        <v>211</v>
      </c>
    </row>
    <row r="12" spans="1:8" ht="22.5" x14ac:dyDescent="0.2">
      <c r="A12" s="130" t="s">
        <v>20</v>
      </c>
      <c r="B12" s="130" t="s">
        <v>21</v>
      </c>
      <c r="C12" s="131">
        <v>81440359.980000004</v>
      </c>
      <c r="D12" s="132">
        <v>403</v>
      </c>
      <c r="E12" s="131">
        <v>-684110.86</v>
      </c>
      <c r="F12" s="133">
        <v>11</v>
      </c>
      <c r="G12" s="131">
        <v>80756249.120000005</v>
      </c>
      <c r="H12" s="132">
        <v>414</v>
      </c>
    </row>
    <row r="13" spans="1:8" x14ac:dyDescent="0.2">
      <c r="A13" s="134"/>
      <c r="B13" s="135" t="s">
        <v>269</v>
      </c>
      <c r="C13" s="136">
        <v>81440359.980000004</v>
      </c>
      <c r="D13" s="137">
        <v>403</v>
      </c>
      <c r="E13" s="136">
        <v>-684110.86</v>
      </c>
      <c r="F13" s="138">
        <v>11</v>
      </c>
      <c r="G13" s="139">
        <v>80756249.120000005</v>
      </c>
      <c r="H13" s="140">
        <v>414</v>
      </c>
    </row>
    <row r="14" spans="1:8" x14ac:dyDescent="0.2">
      <c r="A14" s="141"/>
      <c r="B14" s="142" t="s">
        <v>152</v>
      </c>
      <c r="C14" s="143">
        <v>7121046.9900000002</v>
      </c>
      <c r="D14" s="144">
        <v>34</v>
      </c>
      <c r="E14" s="143">
        <v>0</v>
      </c>
      <c r="F14" s="145">
        <v>0</v>
      </c>
      <c r="G14" s="146">
        <v>7121046.9900000002</v>
      </c>
      <c r="H14" s="147">
        <v>34</v>
      </c>
    </row>
    <row r="15" spans="1:8" x14ac:dyDescent="0.2">
      <c r="A15" s="141"/>
      <c r="B15" s="142" t="s">
        <v>153</v>
      </c>
      <c r="C15" s="143">
        <v>6492696.5099999998</v>
      </c>
      <c r="D15" s="144">
        <v>24</v>
      </c>
      <c r="E15" s="143">
        <v>0</v>
      </c>
      <c r="F15" s="145">
        <v>0</v>
      </c>
      <c r="G15" s="146">
        <v>6492696.5099999998</v>
      </c>
      <c r="H15" s="147">
        <v>24</v>
      </c>
    </row>
    <row r="16" spans="1:8" x14ac:dyDescent="0.2">
      <c r="A16" s="141"/>
      <c r="B16" s="142" t="s">
        <v>154</v>
      </c>
      <c r="C16" s="143">
        <v>6572152.4400000004</v>
      </c>
      <c r="D16" s="144">
        <v>28</v>
      </c>
      <c r="E16" s="143">
        <v>0</v>
      </c>
      <c r="F16" s="145">
        <v>0</v>
      </c>
      <c r="G16" s="146">
        <v>6572152.4400000004</v>
      </c>
      <c r="H16" s="147">
        <v>28</v>
      </c>
    </row>
    <row r="17" spans="1:8" x14ac:dyDescent="0.2">
      <c r="A17" s="141"/>
      <c r="B17" s="142" t="s">
        <v>155</v>
      </c>
      <c r="C17" s="143">
        <v>6572152.4400000004</v>
      </c>
      <c r="D17" s="144">
        <v>28</v>
      </c>
      <c r="E17" s="143">
        <v>0</v>
      </c>
      <c r="F17" s="145">
        <v>0</v>
      </c>
      <c r="G17" s="146">
        <v>6572152.4400000004</v>
      </c>
      <c r="H17" s="147">
        <v>28</v>
      </c>
    </row>
    <row r="18" spans="1:8" x14ac:dyDescent="0.2">
      <c r="A18" s="141"/>
      <c r="B18" s="142" t="s">
        <v>156</v>
      </c>
      <c r="C18" s="143">
        <v>54682311.600000001</v>
      </c>
      <c r="D18" s="144">
        <v>289</v>
      </c>
      <c r="E18" s="143">
        <v>-684110.86</v>
      </c>
      <c r="F18" s="145">
        <v>11</v>
      </c>
      <c r="G18" s="146">
        <v>53998200.740000002</v>
      </c>
      <c r="H18" s="147">
        <v>300</v>
      </c>
    </row>
    <row r="19" spans="1:8" x14ac:dyDescent="0.2">
      <c r="A19" s="130" t="s">
        <v>24</v>
      </c>
      <c r="B19" s="130" t="s">
        <v>25</v>
      </c>
      <c r="C19" s="131">
        <v>95297141.670000002</v>
      </c>
      <c r="D19" s="132">
        <v>456</v>
      </c>
      <c r="E19" s="131">
        <v>-2641437.16</v>
      </c>
      <c r="F19" s="133">
        <v>12</v>
      </c>
      <c r="G19" s="131">
        <v>92655704.510000005</v>
      </c>
      <c r="H19" s="132">
        <v>468</v>
      </c>
    </row>
    <row r="20" spans="1:8" x14ac:dyDescent="0.2">
      <c r="A20" s="134"/>
      <c r="B20" s="135" t="s">
        <v>269</v>
      </c>
      <c r="C20" s="136">
        <v>95297141.670000002</v>
      </c>
      <c r="D20" s="137">
        <v>456</v>
      </c>
      <c r="E20" s="136">
        <v>-2641437.16</v>
      </c>
      <c r="F20" s="138">
        <v>12</v>
      </c>
      <c r="G20" s="139">
        <v>92655704.510000005</v>
      </c>
      <c r="H20" s="140">
        <v>468</v>
      </c>
    </row>
    <row r="21" spans="1:8" x14ac:dyDescent="0.2">
      <c r="A21" s="141"/>
      <c r="B21" s="142" t="s">
        <v>152</v>
      </c>
      <c r="C21" s="143">
        <v>7970805.3200000003</v>
      </c>
      <c r="D21" s="144">
        <v>55</v>
      </c>
      <c r="E21" s="143">
        <v>0</v>
      </c>
      <c r="F21" s="145">
        <v>0</v>
      </c>
      <c r="G21" s="146">
        <v>7970805.3200000003</v>
      </c>
      <c r="H21" s="147">
        <v>55</v>
      </c>
    </row>
    <row r="22" spans="1:8" x14ac:dyDescent="0.2">
      <c r="A22" s="141"/>
      <c r="B22" s="142" t="s">
        <v>153</v>
      </c>
      <c r="C22" s="143">
        <v>7970807.3200000003</v>
      </c>
      <c r="D22" s="144">
        <v>56</v>
      </c>
      <c r="E22" s="143">
        <v>0</v>
      </c>
      <c r="F22" s="145">
        <v>0</v>
      </c>
      <c r="G22" s="146">
        <v>7970807.3200000003</v>
      </c>
      <c r="H22" s="147">
        <v>56</v>
      </c>
    </row>
    <row r="23" spans="1:8" x14ac:dyDescent="0.2">
      <c r="A23" s="141"/>
      <c r="B23" s="142" t="s">
        <v>154</v>
      </c>
      <c r="C23" s="143">
        <v>7970806.3200000003</v>
      </c>
      <c r="D23" s="144">
        <v>34</v>
      </c>
      <c r="E23" s="143">
        <v>0</v>
      </c>
      <c r="F23" s="145">
        <v>0</v>
      </c>
      <c r="G23" s="146">
        <v>7970806.3200000003</v>
      </c>
      <c r="H23" s="147">
        <v>34</v>
      </c>
    </row>
    <row r="24" spans="1:8" x14ac:dyDescent="0.2">
      <c r="A24" s="141"/>
      <c r="B24" s="142" t="s">
        <v>155</v>
      </c>
      <c r="C24" s="143">
        <v>7970806.3200000003</v>
      </c>
      <c r="D24" s="144">
        <v>34</v>
      </c>
      <c r="E24" s="143">
        <v>0</v>
      </c>
      <c r="F24" s="145">
        <v>0</v>
      </c>
      <c r="G24" s="146">
        <v>7970806.3200000003</v>
      </c>
      <c r="H24" s="147">
        <v>34</v>
      </c>
    </row>
    <row r="25" spans="1:8" x14ac:dyDescent="0.2">
      <c r="A25" s="141"/>
      <c r="B25" s="142" t="s">
        <v>156</v>
      </c>
      <c r="C25" s="143">
        <v>63413916.390000001</v>
      </c>
      <c r="D25" s="144">
        <v>277</v>
      </c>
      <c r="E25" s="143">
        <v>-2641437.16</v>
      </c>
      <c r="F25" s="145">
        <v>12</v>
      </c>
      <c r="G25" s="146">
        <v>60772479.229999997</v>
      </c>
      <c r="H25" s="147">
        <v>289</v>
      </c>
    </row>
    <row r="26" spans="1:8" ht="22.5" x14ac:dyDescent="0.2">
      <c r="A26" s="130" t="s">
        <v>34</v>
      </c>
      <c r="B26" s="130" t="s">
        <v>35</v>
      </c>
      <c r="C26" s="131">
        <v>46691963.200000003</v>
      </c>
      <c r="D26" s="132">
        <v>225</v>
      </c>
      <c r="E26" s="131">
        <v>-6077830.3799999999</v>
      </c>
      <c r="F26" s="133">
        <v>7</v>
      </c>
      <c r="G26" s="131">
        <v>40614132.82</v>
      </c>
      <c r="H26" s="132">
        <v>232</v>
      </c>
    </row>
    <row r="27" spans="1:8" x14ac:dyDescent="0.2">
      <c r="A27" s="134"/>
      <c r="B27" s="135" t="s">
        <v>269</v>
      </c>
      <c r="C27" s="136">
        <v>46691963.200000003</v>
      </c>
      <c r="D27" s="137">
        <v>225</v>
      </c>
      <c r="E27" s="136">
        <v>-6077830.3799999999</v>
      </c>
      <c r="F27" s="138">
        <v>7</v>
      </c>
      <c r="G27" s="139">
        <v>40614132.82</v>
      </c>
      <c r="H27" s="140">
        <v>232</v>
      </c>
    </row>
    <row r="28" spans="1:8" x14ac:dyDescent="0.2">
      <c r="A28" s="141"/>
      <c r="B28" s="142" t="s">
        <v>152</v>
      </c>
      <c r="C28" s="143">
        <v>4719868.13</v>
      </c>
      <c r="D28" s="144">
        <v>31</v>
      </c>
      <c r="E28" s="143">
        <v>0</v>
      </c>
      <c r="F28" s="145">
        <v>0</v>
      </c>
      <c r="G28" s="146">
        <v>4719868.13</v>
      </c>
      <c r="H28" s="147">
        <v>31</v>
      </c>
    </row>
    <row r="29" spans="1:8" x14ac:dyDescent="0.2">
      <c r="A29" s="141"/>
      <c r="B29" s="142" t="s">
        <v>153</v>
      </c>
      <c r="C29" s="143">
        <v>4352976.97</v>
      </c>
      <c r="D29" s="144">
        <v>24</v>
      </c>
      <c r="E29" s="143">
        <v>-797110.32</v>
      </c>
      <c r="F29" s="145">
        <v>-4</v>
      </c>
      <c r="G29" s="146">
        <v>3555866.65</v>
      </c>
      <c r="H29" s="147">
        <v>20</v>
      </c>
    </row>
    <row r="30" spans="1:8" x14ac:dyDescent="0.2">
      <c r="A30" s="141"/>
      <c r="B30" s="142" t="s">
        <v>154</v>
      </c>
      <c r="C30" s="143">
        <v>3761911.81</v>
      </c>
      <c r="D30" s="144">
        <v>17</v>
      </c>
      <c r="E30" s="143">
        <v>-199441.61</v>
      </c>
      <c r="F30" s="145">
        <v>-1</v>
      </c>
      <c r="G30" s="146">
        <v>3562470.2</v>
      </c>
      <c r="H30" s="147">
        <v>16</v>
      </c>
    </row>
    <row r="31" spans="1:8" x14ac:dyDescent="0.2">
      <c r="A31" s="141"/>
      <c r="B31" s="142" t="s">
        <v>155</v>
      </c>
      <c r="C31" s="143">
        <v>3761911.81</v>
      </c>
      <c r="D31" s="144">
        <v>17</v>
      </c>
      <c r="E31" s="143">
        <v>0</v>
      </c>
      <c r="F31" s="145">
        <v>0</v>
      </c>
      <c r="G31" s="146">
        <v>3761911.81</v>
      </c>
      <c r="H31" s="147">
        <v>17</v>
      </c>
    </row>
    <row r="32" spans="1:8" x14ac:dyDescent="0.2">
      <c r="A32" s="141"/>
      <c r="B32" s="142" t="s">
        <v>156</v>
      </c>
      <c r="C32" s="143">
        <v>30095294.48</v>
      </c>
      <c r="D32" s="144">
        <v>136</v>
      </c>
      <c r="E32" s="143">
        <v>-5081278.45</v>
      </c>
      <c r="F32" s="145">
        <v>12</v>
      </c>
      <c r="G32" s="146">
        <v>25014016.030000001</v>
      </c>
      <c r="H32" s="147">
        <v>148</v>
      </c>
    </row>
    <row r="33" spans="1:8" x14ac:dyDescent="0.2">
      <c r="A33" s="398" t="s">
        <v>100</v>
      </c>
      <c r="B33" s="398"/>
      <c r="C33" s="151">
        <v>293021972.01999998</v>
      </c>
      <c r="D33" s="152">
        <v>1408</v>
      </c>
      <c r="E33" s="151">
        <v>-12761782.220000001</v>
      </c>
      <c r="F33" s="152">
        <v>39</v>
      </c>
      <c r="G33" s="151">
        <v>280260189.80000001</v>
      </c>
      <c r="H33" s="152">
        <v>1447</v>
      </c>
    </row>
    <row r="34" spans="1:8" x14ac:dyDescent="0.2">
      <c r="A34" s="148" t="s">
        <v>110</v>
      </c>
      <c r="B34" s="149"/>
      <c r="C34" s="153">
        <v>27832449.98</v>
      </c>
      <c r="D34" s="153">
        <v>70</v>
      </c>
      <c r="E34" s="154">
        <v>-10618993.6</v>
      </c>
      <c r="F34" s="153">
        <v>3</v>
      </c>
      <c r="G34" s="154">
        <v>17213456.379999999</v>
      </c>
      <c r="H34" s="155">
        <v>73</v>
      </c>
    </row>
    <row r="35" spans="1:8" x14ac:dyDescent="0.2">
      <c r="A35" s="150"/>
      <c r="B35" s="150" t="s">
        <v>209</v>
      </c>
      <c r="C35" s="156">
        <v>320854422</v>
      </c>
      <c r="D35" s="157">
        <v>1478</v>
      </c>
      <c r="E35" s="156">
        <v>-23380775.82</v>
      </c>
      <c r="F35" s="157">
        <v>42</v>
      </c>
      <c r="G35" s="156">
        <v>297473646.18000001</v>
      </c>
      <c r="H35" s="157">
        <v>1520</v>
      </c>
    </row>
    <row r="36" spans="1:8" x14ac:dyDescent="0.2">
      <c r="G36" s="129"/>
      <c r="H36" s="128"/>
    </row>
    <row r="37" spans="1:8" x14ac:dyDescent="0.2">
      <c r="G37" s="129"/>
      <c r="H37" s="128"/>
    </row>
    <row r="38" spans="1:8" x14ac:dyDescent="0.2">
      <c r="G38" s="129"/>
      <c r="H38" s="128"/>
    </row>
    <row r="39" spans="1:8" x14ac:dyDescent="0.2">
      <c r="G39" s="129"/>
      <c r="H39" s="128"/>
    </row>
    <row r="40" spans="1:8" x14ac:dyDescent="0.2">
      <c r="G40" s="129"/>
      <c r="H40" s="128"/>
    </row>
    <row r="41" spans="1:8" x14ac:dyDescent="0.2">
      <c r="G41" s="129"/>
      <c r="H41" s="128"/>
    </row>
    <row r="42" spans="1:8" x14ac:dyDescent="0.2">
      <c r="G42" s="129"/>
      <c r="H42" s="128"/>
    </row>
    <row r="43" spans="1:8" x14ac:dyDescent="0.2">
      <c r="G43" s="129"/>
      <c r="H43" s="128"/>
    </row>
    <row r="44" spans="1:8" x14ac:dyDescent="0.2">
      <c r="G44" s="129"/>
      <c r="H44" s="128"/>
    </row>
    <row r="45" spans="1:8" x14ac:dyDescent="0.2">
      <c r="G45" s="129"/>
      <c r="H45" s="128"/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20" sqref="F20"/>
    </sheetView>
  </sheetViews>
  <sheetFormatPr defaultRowHeight="11.25" x14ac:dyDescent="0.2"/>
  <cols>
    <col min="1" max="1" width="9.33203125" style="10"/>
    <col min="2" max="2" width="26.5" style="10" customWidth="1"/>
    <col min="3" max="3" width="14.1640625" style="10" customWidth="1"/>
    <col min="4" max="4" width="9.33203125" style="10"/>
    <col min="5" max="5" width="13.33203125" style="10" customWidth="1"/>
    <col min="6" max="6" width="9.33203125" style="10"/>
    <col min="7" max="7" width="14.83203125" style="10" customWidth="1"/>
    <col min="8" max="16384" width="9.3320312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378</v>
      </c>
      <c r="G1" s="369"/>
      <c r="H1" s="369"/>
    </row>
    <row r="2" spans="1:9" s="168" customFormat="1" ht="60.75" customHeight="1" x14ac:dyDescent="0.2">
      <c r="A2" s="370" t="s">
        <v>380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377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87" t="s">
        <v>32</v>
      </c>
      <c r="B5" s="287" t="s">
        <v>33</v>
      </c>
      <c r="C5" s="197">
        <v>28101282.600000001</v>
      </c>
      <c r="D5" s="199">
        <v>266</v>
      </c>
      <c r="E5" s="214">
        <v>-28101282.600000001</v>
      </c>
      <c r="F5" s="337">
        <v>-266</v>
      </c>
      <c r="G5" s="214">
        <v>0</v>
      </c>
      <c r="H5" s="215">
        <v>0</v>
      </c>
    </row>
    <row r="6" spans="1:9" x14ac:dyDescent="0.2">
      <c r="A6" s="287" t="s">
        <v>36</v>
      </c>
      <c r="B6" s="287" t="s">
        <v>37</v>
      </c>
      <c r="C6" s="197">
        <v>36362176.649999999</v>
      </c>
      <c r="D6" s="199">
        <v>345</v>
      </c>
      <c r="E6" s="214">
        <v>-36362176.649999999</v>
      </c>
      <c r="F6" s="337">
        <v>-345</v>
      </c>
      <c r="G6" s="214">
        <v>0</v>
      </c>
      <c r="H6" s="215">
        <v>0</v>
      </c>
    </row>
    <row r="7" spans="1:9" x14ac:dyDescent="0.2">
      <c r="A7" s="287" t="s">
        <v>203</v>
      </c>
      <c r="B7" s="287" t="s">
        <v>204</v>
      </c>
      <c r="C7" s="197">
        <v>135751082.77000001</v>
      </c>
      <c r="D7" s="199">
        <v>828</v>
      </c>
      <c r="E7" s="214">
        <v>64463459.25</v>
      </c>
      <c r="F7" s="337">
        <v>611</v>
      </c>
      <c r="G7" s="214">
        <v>200214542.02000001</v>
      </c>
      <c r="H7" s="215">
        <v>1439</v>
      </c>
    </row>
    <row r="8" spans="1:9" x14ac:dyDescent="0.2">
      <c r="A8" s="375" t="s">
        <v>100</v>
      </c>
      <c r="B8" s="375"/>
      <c r="C8" s="197">
        <v>200214542.02000001</v>
      </c>
      <c r="D8" s="198">
        <v>1439</v>
      </c>
      <c r="E8" s="197">
        <v>0</v>
      </c>
      <c r="F8" s="198">
        <v>0</v>
      </c>
      <c r="G8" s="197">
        <v>200214542.02000001</v>
      </c>
      <c r="H8" s="198">
        <v>1439</v>
      </c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H50"/>
  <sheetViews>
    <sheetView workbookViewId="0">
      <selection activeCell="C42" sqref="C42:C43"/>
    </sheetView>
  </sheetViews>
  <sheetFormatPr defaultColWidth="10.5" defaultRowHeight="11.25" outlineLevelRow="2" x14ac:dyDescent="0.2"/>
  <cols>
    <col min="1" max="1" width="11" style="20" customWidth="1"/>
    <col min="2" max="2" width="30.6640625" style="20" customWidth="1"/>
    <col min="3" max="3" width="14.33203125" style="20" customWidth="1"/>
    <col min="4" max="4" width="9.33203125" style="20" customWidth="1"/>
    <col min="5" max="5" width="17.5" style="21" customWidth="1"/>
    <col min="6" max="6" width="9.33203125" style="20" customWidth="1"/>
    <col min="7" max="7" width="17.5" style="22" customWidth="1"/>
    <col min="8" max="8" width="9.33203125" style="23" customWidth="1"/>
  </cols>
  <sheetData>
    <row r="1" spans="1:8" s="172" customFormat="1" ht="52.5" customHeight="1" x14ac:dyDescent="0.25">
      <c r="A1" s="171"/>
      <c r="B1" s="171"/>
      <c r="C1" s="171"/>
      <c r="D1" s="171"/>
      <c r="F1" s="383" t="s">
        <v>333</v>
      </c>
      <c r="G1" s="383"/>
      <c r="H1" s="383"/>
    </row>
    <row r="2" spans="1:8" s="11" customFormat="1" ht="36" customHeight="1" x14ac:dyDescent="0.2">
      <c r="A2" s="385" t="s">
        <v>334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x14ac:dyDescent="0.2">
      <c r="A5" s="24" t="s">
        <v>0</v>
      </c>
      <c r="B5" s="24" t="s">
        <v>1</v>
      </c>
      <c r="C5" s="25">
        <v>47269616.450000003</v>
      </c>
      <c r="D5" s="32">
        <v>196</v>
      </c>
      <c r="E5" s="25">
        <v>4202268.26</v>
      </c>
      <c r="F5" s="26">
        <v>1</v>
      </c>
      <c r="G5" s="25">
        <v>51471884.710000001</v>
      </c>
      <c r="H5" s="32">
        <v>197</v>
      </c>
    </row>
    <row r="6" spans="1:8" x14ac:dyDescent="0.2">
      <c r="A6" s="27"/>
      <c r="B6" s="28" t="s">
        <v>268</v>
      </c>
      <c r="C6" s="29">
        <v>47269616.450000003</v>
      </c>
      <c r="D6" s="33">
        <v>196</v>
      </c>
      <c r="E6" s="29">
        <v>4202268.26</v>
      </c>
      <c r="F6" s="30">
        <v>1</v>
      </c>
      <c r="G6" s="31">
        <v>51471884.710000001</v>
      </c>
      <c r="H6" s="34">
        <v>197</v>
      </c>
    </row>
    <row r="7" spans="1:8" s="49" customFormat="1" x14ac:dyDescent="0.2">
      <c r="A7" s="35"/>
      <c r="B7" s="36" t="s">
        <v>152</v>
      </c>
      <c r="C7" s="37">
        <v>1132750.57</v>
      </c>
      <c r="D7" s="38">
        <v>5</v>
      </c>
      <c r="E7" s="37">
        <v>0</v>
      </c>
      <c r="F7" s="42">
        <v>0</v>
      </c>
      <c r="G7" s="63">
        <v>1132750.57</v>
      </c>
      <c r="H7" s="64">
        <v>5</v>
      </c>
    </row>
    <row r="8" spans="1:8" s="49" customFormat="1" x14ac:dyDescent="0.2">
      <c r="A8" s="35"/>
      <c r="B8" s="36" t="s">
        <v>154</v>
      </c>
      <c r="C8" s="37">
        <v>1592878.4</v>
      </c>
      <c r="D8" s="38">
        <v>8</v>
      </c>
      <c r="E8" s="37">
        <v>0</v>
      </c>
      <c r="F8" s="42">
        <v>0</v>
      </c>
      <c r="G8" s="63">
        <v>1592878.4</v>
      </c>
      <c r="H8" s="64">
        <v>8</v>
      </c>
    </row>
    <row r="9" spans="1:8" s="49" customFormat="1" x14ac:dyDescent="0.2">
      <c r="A9" s="35"/>
      <c r="B9" s="36" t="s">
        <v>155</v>
      </c>
      <c r="C9" s="37">
        <v>4049294.87</v>
      </c>
      <c r="D9" s="38">
        <v>17</v>
      </c>
      <c r="E9" s="37">
        <v>0</v>
      </c>
      <c r="F9" s="42">
        <v>0</v>
      </c>
      <c r="G9" s="63">
        <v>4049294.87</v>
      </c>
      <c r="H9" s="64">
        <v>17</v>
      </c>
    </row>
    <row r="10" spans="1:8" s="49" customFormat="1" x14ac:dyDescent="0.2">
      <c r="A10" s="35"/>
      <c r="B10" s="36" t="s">
        <v>156</v>
      </c>
      <c r="C10" s="37">
        <v>40494692.609999999</v>
      </c>
      <c r="D10" s="38">
        <v>166</v>
      </c>
      <c r="E10" s="37">
        <v>4202268.26</v>
      </c>
      <c r="F10" s="42">
        <v>1</v>
      </c>
      <c r="G10" s="63">
        <v>44696960.869999997</v>
      </c>
      <c r="H10" s="64">
        <v>167</v>
      </c>
    </row>
    <row r="11" spans="1:8" s="49" customFormat="1" x14ac:dyDescent="0.2">
      <c r="A11" s="35"/>
      <c r="B11" s="36" t="s">
        <v>157</v>
      </c>
      <c r="C11" s="90"/>
      <c r="D11" s="90"/>
      <c r="E11" s="37"/>
      <c r="F11" s="90"/>
      <c r="G11" s="63">
        <v>0</v>
      </c>
      <c r="H11" s="64">
        <v>0</v>
      </c>
    </row>
    <row r="12" spans="1:8" s="49" customFormat="1" x14ac:dyDescent="0.2">
      <c r="A12" s="35"/>
      <c r="B12" s="36" t="s">
        <v>158</v>
      </c>
      <c r="C12" s="90"/>
      <c r="D12" s="90"/>
      <c r="E12" s="37"/>
      <c r="F12" s="90"/>
      <c r="G12" s="63">
        <v>0</v>
      </c>
      <c r="H12" s="64">
        <v>0</v>
      </c>
    </row>
    <row r="13" spans="1:8" s="49" customFormat="1" x14ac:dyDescent="0.2">
      <c r="A13" s="35"/>
      <c r="B13" s="36" t="s">
        <v>159</v>
      </c>
      <c r="C13" s="90"/>
      <c r="D13" s="90"/>
      <c r="E13" s="37"/>
      <c r="F13" s="90"/>
      <c r="G13" s="63">
        <v>0</v>
      </c>
      <c r="H13" s="64">
        <v>0</v>
      </c>
    </row>
    <row r="14" spans="1:8" s="49" customFormat="1" x14ac:dyDescent="0.2">
      <c r="A14" s="35"/>
      <c r="B14" s="36" t="s">
        <v>160</v>
      </c>
      <c r="C14" s="90"/>
      <c r="D14" s="90"/>
      <c r="E14" s="37"/>
      <c r="F14" s="90"/>
      <c r="G14" s="63">
        <v>0</v>
      </c>
      <c r="H14" s="64">
        <v>0</v>
      </c>
    </row>
    <row r="15" spans="1:8" s="49" customFormat="1" x14ac:dyDescent="0.2">
      <c r="A15" s="35"/>
      <c r="B15" s="36" t="s">
        <v>161</v>
      </c>
      <c r="C15" s="90"/>
      <c r="D15" s="90"/>
      <c r="E15" s="37"/>
      <c r="F15" s="90"/>
      <c r="G15" s="63">
        <v>0</v>
      </c>
      <c r="H15" s="64">
        <v>0</v>
      </c>
    </row>
    <row r="16" spans="1:8" s="49" customFormat="1" x14ac:dyDescent="0.2">
      <c r="A16" s="35"/>
      <c r="B16" s="36" t="s">
        <v>162</v>
      </c>
      <c r="C16" s="90"/>
      <c r="D16" s="90"/>
      <c r="E16" s="37"/>
      <c r="F16" s="90"/>
      <c r="G16" s="63">
        <v>0</v>
      </c>
      <c r="H16" s="64">
        <v>0</v>
      </c>
    </row>
    <row r="17" spans="1:8" s="49" customFormat="1" x14ac:dyDescent="0.2">
      <c r="A17" s="35"/>
      <c r="B17" s="36" t="s">
        <v>163</v>
      </c>
      <c r="C17" s="90"/>
      <c r="D17" s="90"/>
      <c r="E17" s="37"/>
      <c r="F17" s="90"/>
      <c r="G17" s="63">
        <v>0</v>
      </c>
      <c r="H17" s="64">
        <v>0</v>
      </c>
    </row>
    <row r="18" spans="1:8" ht="22.5" x14ac:dyDescent="0.2">
      <c r="A18" s="24" t="s">
        <v>20</v>
      </c>
      <c r="B18" s="24" t="s">
        <v>21</v>
      </c>
      <c r="C18" s="25">
        <v>10270983.550000001</v>
      </c>
      <c r="D18" s="32">
        <v>30</v>
      </c>
      <c r="E18" s="25">
        <v>-4605477.51</v>
      </c>
      <c r="F18" s="26">
        <v>-1</v>
      </c>
      <c r="G18" s="25">
        <v>5665506.04</v>
      </c>
      <c r="H18" s="32">
        <v>29</v>
      </c>
    </row>
    <row r="19" spans="1:8" outlineLevel="1" x14ac:dyDescent="0.2">
      <c r="A19" s="27"/>
      <c r="B19" s="28" t="s">
        <v>268</v>
      </c>
      <c r="C19" s="29">
        <v>10270983.550000001</v>
      </c>
      <c r="D19" s="33">
        <v>30</v>
      </c>
      <c r="E19" s="29">
        <v>-4605477.51</v>
      </c>
      <c r="F19" s="30">
        <v>-1</v>
      </c>
      <c r="G19" s="31">
        <v>5665506.04</v>
      </c>
      <c r="H19" s="34">
        <v>29</v>
      </c>
    </row>
    <row r="20" spans="1:8" s="49" customFormat="1" outlineLevel="2" x14ac:dyDescent="0.2">
      <c r="A20" s="35"/>
      <c r="B20" s="36" t="s">
        <v>152</v>
      </c>
      <c r="C20" s="37">
        <v>2141702.42</v>
      </c>
      <c r="D20" s="38">
        <v>9</v>
      </c>
      <c r="E20" s="37">
        <v>0</v>
      </c>
      <c r="F20" s="42">
        <v>0</v>
      </c>
      <c r="G20" s="63">
        <v>2141702.42</v>
      </c>
      <c r="H20" s="64">
        <v>9</v>
      </c>
    </row>
    <row r="21" spans="1:8" s="49" customFormat="1" outlineLevel="2" x14ac:dyDescent="0.2">
      <c r="A21" s="35"/>
      <c r="B21" s="36" t="s">
        <v>153</v>
      </c>
      <c r="C21" s="37">
        <v>1460895.04</v>
      </c>
      <c r="D21" s="38">
        <v>6</v>
      </c>
      <c r="E21" s="37">
        <v>0</v>
      </c>
      <c r="F21" s="42">
        <v>0</v>
      </c>
      <c r="G21" s="63">
        <v>1460895.04</v>
      </c>
      <c r="H21" s="64">
        <v>6</v>
      </c>
    </row>
    <row r="22" spans="1:8" s="49" customFormat="1" x14ac:dyDescent="0.2">
      <c r="A22" s="35"/>
      <c r="B22" s="36" t="s">
        <v>154</v>
      </c>
      <c r="C22" s="37">
        <v>237375.39</v>
      </c>
      <c r="D22" s="38">
        <v>1</v>
      </c>
      <c r="E22" s="37">
        <v>0</v>
      </c>
      <c r="F22" s="42">
        <v>0</v>
      </c>
      <c r="G22" s="63">
        <v>237375.39</v>
      </c>
      <c r="H22" s="64">
        <v>1</v>
      </c>
    </row>
    <row r="23" spans="1:8" s="49" customFormat="1" x14ac:dyDescent="0.2">
      <c r="A23" s="35"/>
      <c r="B23" s="36" t="s">
        <v>155</v>
      </c>
      <c r="C23" s="37">
        <v>712126.17</v>
      </c>
      <c r="D23" s="38">
        <v>3</v>
      </c>
      <c r="E23" s="37">
        <v>0</v>
      </c>
      <c r="F23" s="42">
        <v>0</v>
      </c>
      <c r="G23" s="63">
        <v>712126.17</v>
      </c>
      <c r="H23" s="64">
        <v>3</v>
      </c>
    </row>
    <row r="24" spans="1:8" s="49" customFormat="1" x14ac:dyDescent="0.2">
      <c r="A24" s="35"/>
      <c r="B24" s="36" t="s">
        <v>156</v>
      </c>
      <c r="C24" s="37">
        <v>5718884.5300000003</v>
      </c>
      <c r="D24" s="38">
        <v>11</v>
      </c>
      <c r="E24" s="37">
        <v>-4605477.51</v>
      </c>
      <c r="F24" s="42">
        <v>-1</v>
      </c>
      <c r="G24" s="63">
        <v>1113407.02</v>
      </c>
      <c r="H24" s="64">
        <v>10</v>
      </c>
    </row>
    <row r="25" spans="1:8" s="49" customFormat="1" x14ac:dyDescent="0.2">
      <c r="A25" s="35"/>
      <c r="B25" s="36" t="s">
        <v>158</v>
      </c>
      <c r="C25" s="90"/>
      <c r="D25" s="90"/>
      <c r="E25" s="37"/>
      <c r="F25" s="90"/>
      <c r="G25" s="63">
        <v>0</v>
      </c>
      <c r="H25" s="64">
        <v>0</v>
      </c>
    </row>
    <row r="26" spans="1:8" s="49" customFormat="1" x14ac:dyDescent="0.2">
      <c r="A26" s="35"/>
      <c r="B26" s="36" t="s">
        <v>161</v>
      </c>
      <c r="C26" s="90"/>
      <c r="D26" s="90"/>
      <c r="E26" s="37"/>
      <c r="F26" s="90"/>
      <c r="G26" s="63">
        <v>0</v>
      </c>
      <c r="H26" s="64">
        <v>0</v>
      </c>
    </row>
    <row r="27" spans="1:8" s="49" customFormat="1" x14ac:dyDescent="0.2">
      <c r="A27" s="35"/>
      <c r="B27" s="36" t="s">
        <v>163</v>
      </c>
      <c r="C27" s="90"/>
      <c r="D27" s="90"/>
      <c r="E27" s="37"/>
      <c r="F27" s="90"/>
      <c r="G27" s="63">
        <v>0</v>
      </c>
      <c r="H27" s="64">
        <v>0</v>
      </c>
    </row>
    <row r="28" spans="1:8" x14ac:dyDescent="0.2">
      <c r="A28" s="396" t="s">
        <v>100</v>
      </c>
      <c r="B28" s="396"/>
      <c r="C28" s="44">
        <v>57540600</v>
      </c>
      <c r="D28" s="45">
        <v>226</v>
      </c>
      <c r="E28" s="44">
        <v>-403209.25</v>
      </c>
      <c r="F28" s="45">
        <v>0</v>
      </c>
      <c r="G28" s="44">
        <v>57137390.75</v>
      </c>
      <c r="H28" s="45">
        <v>226</v>
      </c>
    </row>
    <row r="29" spans="1:8" x14ac:dyDescent="0.2">
      <c r="A29" s="65" t="s">
        <v>110</v>
      </c>
      <c r="B29" s="66"/>
      <c r="C29" s="123">
        <v>6112000</v>
      </c>
      <c r="D29" s="65">
        <v>25</v>
      </c>
      <c r="E29" s="123">
        <v>-1222368.04</v>
      </c>
      <c r="F29" s="65">
        <v>0</v>
      </c>
      <c r="G29" s="123">
        <f>C29+E29</f>
        <v>4889631.96</v>
      </c>
      <c r="H29" s="124">
        <f>D29+F29</f>
        <v>25</v>
      </c>
    </row>
    <row r="30" spans="1:8" x14ac:dyDescent="0.2">
      <c r="A30" s="67"/>
      <c r="B30" s="67" t="s">
        <v>209</v>
      </c>
      <c r="C30" s="125">
        <f>C28+C29</f>
        <v>63652600</v>
      </c>
      <c r="D30" s="126">
        <f>D28+D29</f>
        <v>251</v>
      </c>
      <c r="E30" s="125">
        <f t="shared" ref="E30:H30" si="0">E28+E29</f>
        <v>-1625577.29</v>
      </c>
      <c r="F30" s="126">
        <f t="shared" si="0"/>
        <v>0</v>
      </c>
      <c r="G30" s="125">
        <f t="shared" si="0"/>
        <v>62027022.710000001</v>
      </c>
      <c r="H30" s="126">
        <f t="shared" si="0"/>
        <v>251</v>
      </c>
    </row>
    <row r="31" spans="1:8" x14ac:dyDescent="0.2">
      <c r="G31" s="21"/>
      <c r="H31" s="20"/>
    </row>
    <row r="32" spans="1:8" x14ac:dyDescent="0.2">
      <c r="G32" s="21"/>
      <c r="H32" s="20"/>
    </row>
    <row r="33" spans="7:8" x14ac:dyDescent="0.2">
      <c r="G33" s="21"/>
      <c r="H33" s="20"/>
    </row>
    <row r="34" spans="7:8" x14ac:dyDescent="0.2">
      <c r="G34" s="21"/>
      <c r="H34" s="20"/>
    </row>
    <row r="35" spans="7:8" x14ac:dyDescent="0.2">
      <c r="G35" s="21"/>
      <c r="H35" s="20"/>
    </row>
    <row r="36" spans="7:8" x14ac:dyDescent="0.2">
      <c r="G36" s="21"/>
      <c r="H36" s="20"/>
    </row>
    <row r="37" spans="7:8" x14ac:dyDescent="0.2">
      <c r="G37" s="21"/>
      <c r="H37" s="20"/>
    </row>
    <row r="38" spans="7:8" x14ac:dyDescent="0.2">
      <c r="G38" s="21"/>
      <c r="H38" s="20"/>
    </row>
    <row r="39" spans="7:8" x14ac:dyDescent="0.2">
      <c r="G39" s="21"/>
      <c r="H39" s="20"/>
    </row>
    <row r="40" spans="7:8" x14ac:dyDescent="0.2">
      <c r="G40" s="21"/>
      <c r="H40" s="20"/>
    </row>
    <row r="41" spans="7:8" x14ac:dyDescent="0.2">
      <c r="G41" s="21"/>
      <c r="H41" s="20"/>
    </row>
    <row r="42" spans="7:8" x14ac:dyDescent="0.2">
      <c r="G42" s="21"/>
      <c r="H42" s="20"/>
    </row>
    <row r="43" spans="7:8" x14ac:dyDescent="0.2">
      <c r="G43" s="21"/>
      <c r="H43" s="20"/>
    </row>
    <row r="44" spans="7:8" x14ac:dyDescent="0.2">
      <c r="G44" s="21"/>
      <c r="H44" s="20"/>
    </row>
    <row r="45" spans="7:8" x14ac:dyDescent="0.2">
      <c r="G45" s="21"/>
      <c r="H45" s="20"/>
    </row>
    <row r="46" spans="7:8" x14ac:dyDescent="0.2">
      <c r="G46" s="21"/>
      <c r="H46" s="20"/>
    </row>
    <row r="47" spans="7:8" x14ac:dyDescent="0.2">
      <c r="G47" s="21"/>
      <c r="H47" s="20"/>
    </row>
    <row r="48" spans="7:8" x14ac:dyDescent="0.2">
      <c r="G48" s="21"/>
      <c r="H48" s="20"/>
    </row>
    <row r="49" spans="7:8" x14ac:dyDescent="0.2">
      <c r="G49" s="21"/>
      <c r="H49" s="20"/>
    </row>
    <row r="50" spans="7:8" x14ac:dyDescent="0.2">
      <c r="G50" s="21"/>
      <c r="H50" s="20"/>
    </row>
  </sheetData>
  <mergeCells count="8">
    <mergeCell ref="A28:B2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635"/>
  <sheetViews>
    <sheetView view="pageBreakPreview" zoomScale="120" zoomScaleNormal="100" zoomScaleSheetLayoutView="120" workbookViewId="0">
      <selection activeCell="O35" sqref="O35"/>
    </sheetView>
  </sheetViews>
  <sheetFormatPr defaultRowHeight="11.25" x14ac:dyDescent="0.2"/>
  <cols>
    <col min="1" max="1" width="9.6640625" style="10" customWidth="1"/>
    <col min="2" max="2" width="26.33203125" style="10" customWidth="1"/>
    <col min="3" max="3" width="17.5" style="10" customWidth="1"/>
    <col min="4" max="4" width="11.1640625" style="10" customWidth="1"/>
    <col min="5" max="5" width="14.1640625" style="10" customWidth="1"/>
    <col min="6" max="6" width="11.1640625" style="225" customWidth="1"/>
    <col min="7" max="7" width="16.1640625" style="10" customWidth="1"/>
    <col min="8" max="8" width="11.1640625" style="10" customWidth="1"/>
    <col min="9" max="16384" width="9.33203125" style="10"/>
  </cols>
  <sheetData>
    <row r="1" spans="1:8" ht="45" customHeight="1" x14ac:dyDescent="0.2">
      <c r="A1" s="319"/>
      <c r="B1" s="319"/>
      <c r="C1" s="320"/>
      <c r="D1" s="321"/>
      <c r="E1" s="322"/>
      <c r="F1" s="383" t="s">
        <v>383</v>
      </c>
      <c r="G1" s="383"/>
      <c r="H1" s="383"/>
    </row>
    <row r="2" spans="1:8" ht="36" customHeight="1" x14ac:dyDescent="0.2">
      <c r="A2" s="401" t="s">
        <v>382</v>
      </c>
      <c r="B2" s="401"/>
      <c r="C2" s="401"/>
      <c r="D2" s="401"/>
      <c r="E2" s="401"/>
      <c r="F2" s="401"/>
      <c r="G2" s="401"/>
      <c r="H2" s="401"/>
    </row>
    <row r="3" spans="1:8" ht="25.5" customHeight="1" x14ac:dyDescent="0.2">
      <c r="A3" s="386" t="s">
        <v>101</v>
      </c>
      <c r="B3" s="402" t="s">
        <v>102</v>
      </c>
      <c r="C3" s="373" t="s">
        <v>104</v>
      </c>
      <c r="D3" s="373"/>
      <c r="E3" s="403" t="s">
        <v>105</v>
      </c>
      <c r="F3" s="403"/>
      <c r="G3" s="373" t="s">
        <v>106</v>
      </c>
      <c r="H3" s="373"/>
    </row>
    <row r="4" spans="1:8" x14ac:dyDescent="0.2">
      <c r="A4" s="386"/>
      <c r="B4" s="402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ht="12" customHeight="1" x14ac:dyDescent="0.2">
      <c r="A5" s="323" t="s">
        <v>0</v>
      </c>
      <c r="B5" s="399" t="s">
        <v>1</v>
      </c>
      <c r="C5" s="399"/>
      <c r="D5" s="399"/>
      <c r="E5" s="399"/>
      <c r="F5" s="399"/>
      <c r="G5" s="399"/>
      <c r="H5" s="399"/>
    </row>
    <row r="6" spans="1:8" x14ac:dyDescent="0.2">
      <c r="A6" s="324"/>
      <c r="B6" s="324" t="s">
        <v>384</v>
      </c>
      <c r="C6" s="325">
        <v>1264947322.0599999</v>
      </c>
      <c r="D6" s="326">
        <v>16339</v>
      </c>
      <c r="E6" s="327">
        <f t="shared" ref="E6:F62" si="0">G6-C6</f>
        <v>14134410.369999999</v>
      </c>
      <c r="F6" s="328">
        <f t="shared" si="0"/>
        <v>56</v>
      </c>
      <c r="G6" s="325">
        <v>1279081732.4300001</v>
      </c>
      <c r="H6" s="326">
        <v>16395</v>
      </c>
    </row>
    <row r="7" spans="1:8" x14ac:dyDescent="0.2">
      <c r="A7" s="329"/>
      <c r="B7" s="329" t="s">
        <v>152</v>
      </c>
      <c r="C7" s="330">
        <v>91797423.409999996</v>
      </c>
      <c r="D7" s="331">
        <v>1313</v>
      </c>
      <c r="E7" s="332"/>
      <c r="F7" s="333"/>
      <c r="G7" s="330">
        <v>91797423.409999996</v>
      </c>
      <c r="H7" s="331">
        <v>1313</v>
      </c>
    </row>
    <row r="8" spans="1:8" x14ac:dyDescent="0.2">
      <c r="A8" s="329"/>
      <c r="B8" s="329" t="s">
        <v>153</v>
      </c>
      <c r="C8" s="330">
        <v>91765969.079999998</v>
      </c>
      <c r="D8" s="331">
        <v>1313</v>
      </c>
      <c r="E8" s="332"/>
      <c r="F8" s="333"/>
      <c r="G8" s="330">
        <v>91765969.079999998</v>
      </c>
      <c r="H8" s="331">
        <v>1313</v>
      </c>
    </row>
    <row r="9" spans="1:8" x14ac:dyDescent="0.2">
      <c r="A9" s="329"/>
      <c r="B9" s="329" t="s">
        <v>154</v>
      </c>
      <c r="C9" s="330">
        <v>113736320.36</v>
      </c>
      <c r="D9" s="331">
        <v>1313</v>
      </c>
      <c r="E9" s="332"/>
      <c r="F9" s="333"/>
      <c r="G9" s="330">
        <v>113736320.36</v>
      </c>
      <c r="H9" s="331">
        <v>1313</v>
      </c>
    </row>
    <row r="10" spans="1:8" x14ac:dyDescent="0.2">
      <c r="A10" s="329"/>
      <c r="B10" s="329" t="s">
        <v>155</v>
      </c>
      <c r="C10" s="330">
        <v>110584572.15000001</v>
      </c>
      <c r="D10" s="331">
        <v>1313</v>
      </c>
      <c r="E10" s="332"/>
      <c r="F10" s="333"/>
      <c r="G10" s="330">
        <v>110584572.15000001</v>
      </c>
      <c r="H10" s="331">
        <v>1313</v>
      </c>
    </row>
    <row r="11" spans="1:8" x14ac:dyDescent="0.2">
      <c r="A11" s="329"/>
      <c r="B11" s="329" t="s">
        <v>156</v>
      </c>
      <c r="C11" s="330">
        <v>91765969.079999998</v>
      </c>
      <c r="D11" s="331">
        <v>1313</v>
      </c>
      <c r="E11" s="332"/>
      <c r="F11" s="333"/>
      <c r="G11" s="330">
        <v>91765969.079999998</v>
      </c>
      <c r="H11" s="331">
        <v>1313</v>
      </c>
    </row>
    <row r="12" spans="1:8" x14ac:dyDescent="0.2">
      <c r="A12" s="329"/>
      <c r="B12" s="329" t="s">
        <v>157</v>
      </c>
      <c r="C12" s="330">
        <v>91765969.079999998</v>
      </c>
      <c r="D12" s="331">
        <v>1313</v>
      </c>
      <c r="E12" s="332"/>
      <c r="F12" s="333"/>
      <c r="G12" s="330">
        <v>91765969.079999998</v>
      </c>
      <c r="H12" s="331">
        <v>1313</v>
      </c>
    </row>
    <row r="13" spans="1:8" x14ac:dyDescent="0.2">
      <c r="A13" s="329"/>
      <c r="B13" s="329" t="s">
        <v>158</v>
      </c>
      <c r="C13" s="330">
        <v>91765969.079999998</v>
      </c>
      <c r="D13" s="331">
        <v>1313</v>
      </c>
      <c r="E13" s="332"/>
      <c r="F13" s="333"/>
      <c r="G13" s="330">
        <v>91765969.079999998</v>
      </c>
      <c r="H13" s="331">
        <v>1313</v>
      </c>
    </row>
    <row r="14" spans="1:8" x14ac:dyDescent="0.2">
      <c r="A14" s="329"/>
      <c r="B14" s="329" t="s">
        <v>159</v>
      </c>
      <c r="C14" s="330">
        <v>123573707.17</v>
      </c>
      <c r="D14" s="331">
        <v>1493</v>
      </c>
      <c r="E14" s="332"/>
      <c r="F14" s="333"/>
      <c r="G14" s="330">
        <v>123573707.17</v>
      </c>
      <c r="H14" s="331">
        <v>1493</v>
      </c>
    </row>
    <row r="15" spans="1:8" x14ac:dyDescent="0.2">
      <c r="A15" s="329"/>
      <c r="B15" s="329" t="s">
        <v>160</v>
      </c>
      <c r="C15" s="330">
        <v>91765969.079999998</v>
      </c>
      <c r="D15" s="331">
        <v>1313</v>
      </c>
      <c r="E15" s="332"/>
      <c r="F15" s="333"/>
      <c r="G15" s="330">
        <v>91765969.079999998</v>
      </c>
      <c r="H15" s="331">
        <v>1313</v>
      </c>
    </row>
    <row r="16" spans="1:8" x14ac:dyDescent="0.2">
      <c r="A16" s="329"/>
      <c r="B16" s="329" t="s">
        <v>161</v>
      </c>
      <c r="C16" s="330">
        <v>129520894.37</v>
      </c>
      <c r="D16" s="331">
        <v>1313</v>
      </c>
      <c r="E16" s="332"/>
      <c r="F16" s="333"/>
      <c r="G16" s="330">
        <v>129520894.37</v>
      </c>
      <c r="H16" s="331">
        <v>1313</v>
      </c>
    </row>
    <row r="17" spans="1:8" x14ac:dyDescent="0.2">
      <c r="A17" s="329"/>
      <c r="B17" s="329" t="s">
        <v>162</v>
      </c>
      <c r="C17" s="330">
        <v>144480810.41</v>
      </c>
      <c r="D17" s="331">
        <v>1707</v>
      </c>
      <c r="E17" s="332"/>
      <c r="F17" s="333"/>
      <c r="G17" s="330">
        <v>144480810.41</v>
      </c>
      <c r="H17" s="331">
        <v>1707</v>
      </c>
    </row>
    <row r="18" spans="1:8" x14ac:dyDescent="0.2">
      <c r="A18" s="329"/>
      <c r="B18" s="329" t="s">
        <v>163</v>
      </c>
      <c r="C18" s="330">
        <v>92423748.790000007</v>
      </c>
      <c r="D18" s="331">
        <v>1322</v>
      </c>
      <c r="E18" s="332">
        <f t="shared" si="0"/>
        <v>14134410.369999999</v>
      </c>
      <c r="F18" s="333">
        <f t="shared" si="0"/>
        <v>56</v>
      </c>
      <c r="G18" s="330">
        <v>106558159.16</v>
      </c>
      <c r="H18" s="331">
        <v>1378</v>
      </c>
    </row>
    <row r="19" spans="1:8" ht="12" customHeight="1" x14ac:dyDescent="0.2">
      <c r="A19" s="323" t="s">
        <v>2</v>
      </c>
      <c r="B19" s="399" t="s">
        <v>3</v>
      </c>
      <c r="C19" s="399"/>
      <c r="D19" s="399"/>
      <c r="E19" s="399"/>
      <c r="F19" s="399"/>
      <c r="G19" s="399"/>
      <c r="H19" s="399"/>
    </row>
    <row r="20" spans="1:8" x14ac:dyDescent="0.2">
      <c r="A20" s="324"/>
      <c r="B20" s="324" t="s">
        <v>384</v>
      </c>
      <c r="C20" s="325">
        <v>1360069161.6900001</v>
      </c>
      <c r="D20" s="326">
        <v>28464</v>
      </c>
      <c r="E20" s="327">
        <f t="shared" si="0"/>
        <v>24123665.539999999</v>
      </c>
      <c r="F20" s="328">
        <f t="shared" si="0"/>
        <v>442</v>
      </c>
      <c r="G20" s="325">
        <v>1384192827.23</v>
      </c>
      <c r="H20" s="326">
        <v>28906</v>
      </c>
    </row>
    <row r="21" spans="1:8" x14ac:dyDescent="0.2">
      <c r="A21" s="329"/>
      <c r="B21" s="329" t="s">
        <v>152</v>
      </c>
      <c r="C21" s="330">
        <v>114880858.8</v>
      </c>
      <c r="D21" s="331">
        <v>2360</v>
      </c>
      <c r="E21" s="332"/>
      <c r="F21" s="333"/>
      <c r="G21" s="330">
        <v>114880858.8</v>
      </c>
      <c r="H21" s="331">
        <v>2360</v>
      </c>
    </row>
    <row r="22" spans="1:8" x14ac:dyDescent="0.2">
      <c r="A22" s="329"/>
      <c r="B22" s="329" t="s">
        <v>153</v>
      </c>
      <c r="C22" s="330">
        <v>109866636.8</v>
      </c>
      <c r="D22" s="331">
        <v>2360</v>
      </c>
      <c r="E22" s="332"/>
      <c r="F22" s="333"/>
      <c r="G22" s="330">
        <v>109866636.8</v>
      </c>
      <c r="H22" s="331">
        <v>2360</v>
      </c>
    </row>
    <row r="23" spans="1:8" x14ac:dyDescent="0.2">
      <c r="A23" s="329"/>
      <c r="B23" s="329" t="s">
        <v>154</v>
      </c>
      <c r="C23" s="330">
        <v>109866636.8</v>
      </c>
      <c r="D23" s="331">
        <v>2360</v>
      </c>
      <c r="E23" s="332"/>
      <c r="F23" s="333"/>
      <c r="G23" s="330">
        <v>109866636.8</v>
      </c>
      <c r="H23" s="331">
        <v>2360</v>
      </c>
    </row>
    <row r="24" spans="1:8" x14ac:dyDescent="0.2">
      <c r="A24" s="329"/>
      <c r="B24" s="329" t="s">
        <v>155</v>
      </c>
      <c r="C24" s="330">
        <v>109866636.8</v>
      </c>
      <c r="D24" s="331">
        <v>2360</v>
      </c>
      <c r="E24" s="332"/>
      <c r="F24" s="333"/>
      <c r="G24" s="330">
        <v>109866636.8</v>
      </c>
      <c r="H24" s="331">
        <v>2360</v>
      </c>
    </row>
    <row r="25" spans="1:8" x14ac:dyDescent="0.2">
      <c r="A25" s="329"/>
      <c r="B25" s="329" t="s">
        <v>156</v>
      </c>
      <c r="C25" s="330">
        <v>109866636.8</v>
      </c>
      <c r="D25" s="331">
        <v>2360</v>
      </c>
      <c r="E25" s="332"/>
      <c r="F25" s="333"/>
      <c r="G25" s="330">
        <v>109866636.8</v>
      </c>
      <c r="H25" s="331">
        <v>2360</v>
      </c>
    </row>
    <row r="26" spans="1:8" x14ac:dyDescent="0.2">
      <c r="A26" s="329"/>
      <c r="B26" s="329" t="s">
        <v>157</v>
      </c>
      <c r="C26" s="330">
        <v>109866636.8</v>
      </c>
      <c r="D26" s="331">
        <v>2360</v>
      </c>
      <c r="E26" s="332"/>
      <c r="F26" s="333"/>
      <c r="G26" s="330">
        <v>109866636.8</v>
      </c>
      <c r="H26" s="331">
        <v>2360</v>
      </c>
    </row>
    <row r="27" spans="1:8" x14ac:dyDescent="0.2">
      <c r="A27" s="329"/>
      <c r="B27" s="329" t="s">
        <v>158</v>
      </c>
      <c r="C27" s="330">
        <v>109866636.8</v>
      </c>
      <c r="D27" s="331">
        <v>2360</v>
      </c>
      <c r="E27" s="332"/>
      <c r="F27" s="333"/>
      <c r="G27" s="330">
        <v>109866636.8</v>
      </c>
      <c r="H27" s="331">
        <v>2360</v>
      </c>
    </row>
    <row r="28" spans="1:8" x14ac:dyDescent="0.2">
      <c r="A28" s="329"/>
      <c r="B28" s="329" t="s">
        <v>159</v>
      </c>
      <c r="C28" s="330">
        <v>118598916.23</v>
      </c>
      <c r="D28" s="331">
        <v>2417</v>
      </c>
      <c r="E28" s="332"/>
      <c r="F28" s="333"/>
      <c r="G28" s="330">
        <v>118598916.23</v>
      </c>
      <c r="H28" s="331">
        <v>2417</v>
      </c>
    </row>
    <row r="29" spans="1:8" x14ac:dyDescent="0.2">
      <c r="A29" s="329"/>
      <c r="B29" s="329" t="s">
        <v>160</v>
      </c>
      <c r="C29" s="330">
        <v>109866636.8</v>
      </c>
      <c r="D29" s="331">
        <v>2360</v>
      </c>
      <c r="E29" s="332"/>
      <c r="F29" s="333"/>
      <c r="G29" s="330">
        <v>109866636.8</v>
      </c>
      <c r="H29" s="331">
        <v>2360</v>
      </c>
    </row>
    <row r="30" spans="1:8" x14ac:dyDescent="0.2">
      <c r="A30" s="329"/>
      <c r="B30" s="329" t="s">
        <v>161</v>
      </c>
      <c r="C30" s="330">
        <v>119457722.98</v>
      </c>
      <c r="D30" s="331">
        <v>2360</v>
      </c>
      <c r="E30" s="332"/>
      <c r="F30" s="333"/>
      <c r="G30" s="330">
        <v>119457722.98</v>
      </c>
      <c r="H30" s="331">
        <v>2360</v>
      </c>
    </row>
    <row r="31" spans="1:8" x14ac:dyDescent="0.2">
      <c r="A31" s="329"/>
      <c r="B31" s="329" t="s">
        <v>162</v>
      </c>
      <c r="C31" s="330">
        <v>127857827.73</v>
      </c>
      <c r="D31" s="331">
        <v>2440</v>
      </c>
      <c r="E31" s="332"/>
      <c r="F31" s="333"/>
      <c r="G31" s="330">
        <v>127857827.73</v>
      </c>
      <c r="H31" s="331">
        <v>2440</v>
      </c>
    </row>
    <row r="32" spans="1:8" x14ac:dyDescent="0.2">
      <c r="A32" s="329"/>
      <c r="B32" s="329" t="s">
        <v>163</v>
      </c>
      <c r="C32" s="330">
        <v>110207378.34999999</v>
      </c>
      <c r="D32" s="331">
        <v>2367</v>
      </c>
      <c r="E32" s="332">
        <f t="shared" si="0"/>
        <v>24123665.539999999</v>
      </c>
      <c r="F32" s="333">
        <f t="shared" si="0"/>
        <v>442</v>
      </c>
      <c r="G32" s="330">
        <v>134331043.88999999</v>
      </c>
      <c r="H32" s="331">
        <v>2809</v>
      </c>
    </row>
    <row r="33" spans="1:8" ht="12" customHeight="1" x14ac:dyDescent="0.2">
      <c r="A33" s="323" t="s">
        <v>6</v>
      </c>
      <c r="B33" s="399" t="s">
        <v>7</v>
      </c>
      <c r="C33" s="399"/>
      <c r="D33" s="399"/>
      <c r="E33" s="399"/>
      <c r="F33" s="399"/>
      <c r="G33" s="399"/>
      <c r="H33" s="399"/>
    </row>
    <row r="34" spans="1:8" x14ac:dyDescent="0.2">
      <c r="A34" s="324"/>
      <c r="B34" s="324" t="s">
        <v>384</v>
      </c>
      <c r="C34" s="325">
        <v>956257764.91999996</v>
      </c>
      <c r="D34" s="326">
        <v>17529</v>
      </c>
      <c r="E34" s="327">
        <f t="shared" si="0"/>
        <v>862409.88</v>
      </c>
      <c r="F34" s="328">
        <f t="shared" si="0"/>
        <v>65</v>
      </c>
      <c r="G34" s="325">
        <v>957120174.79999995</v>
      </c>
      <c r="H34" s="326">
        <v>17594</v>
      </c>
    </row>
    <row r="35" spans="1:8" x14ac:dyDescent="0.2">
      <c r="A35" s="329"/>
      <c r="B35" s="329" t="s">
        <v>152</v>
      </c>
      <c r="C35" s="330">
        <v>79543409.75</v>
      </c>
      <c r="D35" s="331">
        <v>1387</v>
      </c>
      <c r="E35" s="332"/>
      <c r="F35" s="333"/>
      <c r="G35" s="330">
        <v>79543409.75</v>
      </c>
      <c r="H35" s="331">
        <v>1387</v>
      </c>
    </row>
    <row r="36" spans="1:8" x14ac:dyDescent="0.2">
      <c r="A36" s="329"/>
      <c r="B36" s="329" t="s">
        <v>153</v>
      </c>
      <c r="C36" s="330">
        <v>76072007.230000004</v>
      </c>
      <c r="D36" s="331">
        <v>1387</v>
      </c>
      <c r="E36" s="332"/>
      <c r="F36" s="333"/>
      <c r="G36" s="330">
        <v>76072007.230000004</v>
      </c>
      <c r="H36" s="331">
        <v>1387</v>
      </c>
    </row>
    <row r="37" spans="1:8" x14ac:dyDescent="0.2">
      <c r="A37" s="329"/>
      <c r="B37" s="329" t="s">
        <v>154</v>
      </c>
      <c r="C37" s="330">
        <v>76072007.230000004</v>
      </c>
      <c r="D37" s="331">
        <v>1387</v>
      </c>
      <c r="E37" s="332"/>
      <c r="F37" s="333"/>
      <c r="G37" s="330">
        <v>76072007.230000004</v>
      </c>
      <c r="H37" s="331">
        <v>1387</v>
      </c>
    </row>
    <row r="38" spans="1:8" x14ac:dyDescent="0.2">
      <c r="A38" s="329"/>
      <c r="B38" s="329" t="s">
        <v>155</v>
      </c>
      <c r="C38" s="330">
        <v>76072007.230000004</v>
      </c>
      <c r="D38" s="331">
        <v>1387</v>
      </c>
      <c r="E38" s="332"/>
      <c r="F38" s="333"/>
      <c r="G38" s="330">
        <v>76072007.230000004</v>
      </c>
      <c r="H38" s="331">
        <v>1387</v>
      </c>
    </row>
    <row r="39" spans="1:8" x14ac:dyDescent="0.2">
      <c r="A39" s="329"/>
      <c r="B39" s="329" t="s">
        <v>156</v>
      </c>
      <c r="C39" s="330">
        <v>76072007.230000004</v>
      </c>
      <c r="D39" s="331">
        <v>1387</v>
      </c>
      <c r="E39" s="332"/>
      <c r="F39" s="333"/>
      <c r="G39" s="330">
        <v>76072007.230000004</v>
      </c>
      <c r="H39" s="331">
        <v>1387</v>
      </c>
    </row>
    <row r="40" spans="1:8" x14ac:dyDescent="0.2">
      <c r="A40" s="329"/>
      <c r="B40" s="329" t="s">
        <v>157</v>
      </c>
      <c r="C40" s="330">
        <v>76072007.230000004</v>
      </c>
      <c r="D40" s="331">
        <v>1387</v>
      </c>
      <c r="E40" s="332"/>
      <c r="F40" s="333"/>
      <c r="G40" s="330">
        <v>76072007.230000004</v>
      </c>
      <c r="H40" s="331">
        <v>1387</v>
      </c>
    </row>
    <row r="41" spans="1:8" x14ac:dyDescent="0.2">
      <c r="A41" s="329"/>
      <c r="B41" s="329" t="s">
        <v>158</v>
      </c>
      <c r="C41" s="330">
        <v>76072007.230000004</v>
      </c>
      <c r="D41" s="331">
        <v>1387</v>
      </c>
      <c r="E41" s="332"/>
      <c r="F41" s="333"/>
      <c r="G41" s="330">
        <v>76072007.230000004</v>
      </c>
      <c r="H41" s="331">
        <v>1387</v>
      </c>
    </row>
    <row r="42" spans="1:8" x14ac:dyDescent="0.2">
      <c r="A42" s="329"/>
      <c r="B42" s="329" t="s">
        <v>159</v>
      </c>
      <c r="C42" s="330">
        <v>87751608.25</v>
      </c>
      <c r="D42" s="331">
        <v>1533</v>
      </c>
      <c r="E42" s="332"/>
      <c r="F42" s="333"/>
      <c r="G42" s="330">
        <v>87751608.25</v>
      </c>
      <c r="H42" s="331">
        <v>1533</v>
      </c>
    </row>
    <row r="43" spans="1:8" x14ac:dyDescent="0.2">
      <c r="A43" s="329"/>
      <c r="B43" s="329" t="s">
        <v>160</v>
      </c>
      <c r="C43" s="330">
        <v>76072007.230000004</v>
      </c>
      <c r="D43" s="331">
        <v>1387</v>
      </c>
      <c r="E43" s="332"/>
      <c r="F43" s="333"/>
      <c r="G43" s="330">
        <v>76072007.230000004</v>
      </c>
      <c r="H43" s="331">
        <v>1387</v>
      </c>
    </row>
    <row r="44" spans="1:8" x14ac:dyDescent="0.2">
      <c r="A44" s="329"/>
      <c r="B44" s="329" t="s">
        <v>161</v>
      </c>
      <c r="C44" s="330">
        <v>83780495.560000002</v>
      </c>
      <c r="D44" s="331">
        <v>1653</v>
      </c>
      <c r="E44" s="332"/>
      <c r="F44" s="333"/>
      <c r="G44" s="330">
        <v>83780495.560000002</v>
      </c>
      <c r="H44" s="331">
        <v>1653</v>
      </c>
    </row>
    <row r="45" spans="1:8" x14ac:dyDescent="0.2">
      <c r="A45" s="329"/>
      <c r="B45" s="329" t="s">
        <v>162</v>
      </c>
      <c r="C45" s="330">
        <v>96491415.430000007</v>
      </c>
      <c r="D45" s="331">
        <v>1858</v>
      </c>
      <c r="E45" s="332"/>
      <c r="F45" s="333"/>
      <c r="G45" s="330">
        <v>96491415.430000007</v>
      </c>
      <c r="H45" s="331">
        <v>1858</v>
      </c>
    </row>
    <row r="46" spans="1:8" x14ac:dyDescent="0.2">
      <c r="A46" s="329"/>
      <c r="B46" s="329" t="s">
        <v>163</v>
      </c>
      <c r="C46" s="330">
        <v>76186785.319999993</v>
      </c>
      <c r="D46" s="331">
        <v>1389</v>
      </c>
      <c r="E46" s="332">
        <f t="shared" si="0"/>
        <v>862409.88</v>
      </c>
      <c r="F46" s="333">
        <f t="shared" si="0"/>
        <v>65</v>
      </c>
      <c r="G46" s="330">
        <v>77049195.200000003</v>
      </c>
      <c r="H46" s="331">
        <v>1454</v>
      </c>
    </row>
    <row r="47" spans="1:8" ht="12" customHeight="1" x14ac:dyDescent="0.2">
      <c r="A47" s="323" t="s">
        <v>8</v>
      </c>
      <c r="B47" s="399" t="s">
        <v>9</v>
      </c>
      <c r="C47" s="399"/>
      <c r="D47" s="399"/>
      <c r="E47" s="399"/>
      <c r="F47" s="399"/>
      <c r="G47" s="399"/>
      <c r="H47" s="399"/>
    </row>
    <row r="48" spans="1:8" x14ac:dyDescent="0.2">
      <c r="A48" s="324"/>
      <c r="B48" s="324" t="s">
        <v>384</v>
      </c>
      <c r="C48" s="325">
        <v>51576344.630000003</v>
      </c>
      <c r="D48" s="334">
        <v>960</v>
      </c>
      <c r="E48" s="327">
        <f t="shared" si="0"/>
        <v>999545.01</v>
      </c>
      <c r="F48" s="328">
        <f t="shared" si="0"/>
        <v>14</v>
      </c>
      <c r="G48" s="325">
        <v>52575889.640000001</v>
      </c>
      <c r="H48" s="334">
        <v>974</v>
      </c>
    </row>
    <row r="49" spans="1:8" x14ac:dyDescent="0.2">
      <c r="A49" s="329"/>
      <c r="B49" s="329" t="s">
        <v>152</v>
      </c>
      <c r="C49" s="330">
        <v>3917269.14</v>
      </c>
      <c r="D49" s="335">
        <v>74</v>
      </c>
      <c r="E49" s="332"/>
      <c r="F49" s="333"/>
      <c r="G49" s="330">
        <v>3917269.14</v>
      </c>
      <c r="H49" s="335">
        <v>74</v>
      </c>
    </row>
    <row r="50" spans="1:8" x14ac:dyDescent="0.2">
      <c r="A50" s="329"/>
      <c r="B50" s="329" t="s">
        <v>153</v>
      </c>
      <c r="C50" s="330">
        <v>4293333.5</v>
      </c>
      <c r="D50" s="335">
        <v>78</v>
      </c>
      <c r="E50" s="332"/>
      <c r="F50" s="333"/>
      <c r="G50" s="330">
        <v>4293333.5</v>
      </c>
      <c r="H50" s="335">
        <v>78</v>
      </c>
    </row>
    <row r="51" spans="1:8" x14ac:dyDescent="0.2">
      <c r="A51" s="329"/>
      <c r="B51" s="329" t="s">
        <v>154</v>
      </c>
      <c r="C51" s="330">
        <v>3851266.69</v>
      </c>
      <c r="D51" s="335">
        <v>73</v>
      </c>
      <c r="E51" s="332"/>
      <c r="F51" s="333"/>
      <c r="G51" s="330">
        <v>3851266.69</v>
      </c>
      <c r="H51" s="335">
        <v>73</v>
      </c>
    </row>
    <row r="52" spans="1:8" x14ac:dyDescent="0.2">
      <c r="A52" s="329"/>
      <c r="B52" s="329" t="s">
        <v>155</v>
      </c>
      <c r="C52" s="330">
        <v>3851266.69</v>
      </c>
      <c r="D52" s="335">
        <v>73</v>
      </c>
      <c r="E52" s="332"/>
      <c r="F52" s="333"/>
      <c r="G52" s="330">
        <v>3851266.69</v>
      </c>
      <c r="H52" s="335">
        <v>73</v>
      </c>
    </row>
    <row r="53" spans="1:8" x14ac:dyDescent="0.2">
      <c r="A53" s="329"/>
      <c r="B53" s="329" t="s">
        <v>156</v>
      </c>
      <c r="C53" s="330">
        <v>3851266.69</v>
      </c>
      <c r="D53" s="335">
        <v>73</v>
      </c>
      <c r="E53" s="332"/>
      <c r="F53" s="333"/>
      <c r="G53" s="330">
        <v>3851266.69</v>
      </c>
      <c r="H53" s="335">
        <v>73</v>
      </c>
    </row>
    <row r="54" spans="1:8" x14ac:dyDescent="0.2">
      <c r="A54" s="329"/>
      <c r="B54" s="329" t="s">
        <v>157</v>
      </c>
      <c r="C54" s="330">
        <v>3851266.69</v>
      </c>
      <c r="D54" s="335">
        <v>73</v>
      </c>
      <c r="E54" s="332"/>
      <c r="F54" s="333"/>
      <c r="G54" s="330">
        <v>3851266.69</v>
      </c>
      <c r="H54" s="335">
        <v>73</v>
      </c>
    </row>
    <row r="55" spans="1:8" x14ac:dyDescent="0.2">
      <c r="A55" s="329"/>
      <c r="B55" s="329" t="s">
        <v>158</v>
      </c>
      <c r="C55" s="330">
        <v>3851266.69</v>
      </c>
      <c r="D55" s="335">
        <v>73</v>
      </c>
      <c r="E55" s="332"/>
      <c r="F55" s="333"/>
      <c r="G55" s="330">
        <v>3851266.69</v>
      </c>
      <c r="H55" s="335">
        <v>73</v>
      </c>
    </row>
    <row r="56" spans="1:8" x14ac:dyDescent="0.2">
      <c r="A56" s="329"/>
      <c r="B56" s="329" t="s">
        <v>159</v>
      </c>
      <c r="C56" s="330">
        <v>3851266.69</v>
      </c>
      <c r="D56" s="335">
        <v>73</v>
      </c>
      <c r="E56" s="332"/>
      <c r="F56" s="333"/>
      <c r="G56" s="330">
        <v>3851266.69</v>
      </c>
      <c r="H56" s="335">
        <v>73</v>
      </c>
    </row>
    <row r="57" spans="1:8" x14ac:dyDescent="0.2">
      <c r="A57" s="329"/>
      <c r="B57" s="329" t="s">
        <v>160</v>
      </c>
      <c r="C57" s="330">
        <v>3851266.69</v>
      </c>
      <c r="D57" s="335">
        <v>73</v>
      </c>
      <c r="E57" s="332"/>
      <c r="F57" s="333"/>
      <c r="G57" s="330">
        <v>3851266.69</v>
      </c>
      <c r="H57" s="335">
        <v>73</v>
      </c>
    </row>
    <row r="58" spans="1:8" x14ac:dyDescent="0.2">
      <c r="A58" s="329"/>
      <c r="B58" s="329" t="s">
        <v>161</v>
      </c>
      <c r="C58" s="330">
        <v>7572777.6100000003</v>
      </c>
      <c r="D58" s="335">
        <v>119</v>
      </c>
      <c r="E58" s="332"/>
      <c r="F58" s="333"/>
      <c r="G58" s="330">
        <v>7572777.6100000003</v>
      </c>
      <c r="H58" s="335">
        <v>119</v>
      </c>
    </row>
    <row r="59" spans="1:8" x14ac:dyDescent="0.2">
      <c r="A59" s="329"/>
      <c r="B59" s="329" t="s">
        <v>162</v>
      </c>
      <c r="C59" s="330">
        <v>4982830.88</v>
      </c>
      <c r="D59" s="335">
        <v>105</v>
      </c>
      <c r="E59" s="332"/>
      <c r="F59" s="333"/>
      <c r="G59" s="330">
        <v>4982830.88</v>
      </c>
      <c r="H59" s="335">
        <v>105</v>
      </c>
    </row>
    <row r="60" spans="1:8" x14ac:dyDescent="0.2">
      <c r="A60" s="329"/>
      <c r="B60" s="329" t="s">
        <v>163</v>
      </c>
      <c r="C60" s="330">
        <v>3851266.67</v>
      </c>
      <c r="D60" s="335">
        <v>73</v>
      </c>
      <c r="E60" s="332">
        <f t="shared" si="0"/>
        <v>999545.01</v>
      </c>
      <c r="F60" s="333">
        <f t="shared" si="0"/>
        <v>14</v>
      </c>
      <c r="G60" s="330">
        <v>4850811.68</v>
      </c>
      <c r="H60" s="335">
        <v>87</v>
      </c>
    </row>
    <row r="61" spans="1:8" ht="12" customHeight="1" x14ac:dyDescent="0.2">
      <c r="A61" s="323" t="s">
        <v>10</v>
      </c>
      <c r="B61" s="399" t="s">
        <v>11</v>
      </c>
      <c r="C61" s="399"/>
      <c r="D61" s="399"/>
      <c r="E61" s="399"/>
      <c r="F61" s="399"/>
      <c r="G61" s="399"/>
      <c r="H61" s="399"/>
    </row>
    <row r="62" spans="1:8" x14ac:dyDescent="0.2">
      <c r="A62" s="324"/>
      <c r="B62" s="324" t="s">
        <v>384</v>
      </c>
      <c r="C62" s="325">
        <v>14833942.85</v>
      </c>
      <c r="D62" s="334">
        <v>444</v>
      </c>
      <c r="E62" s="327">
        <f t="shared" si="0"/>
        <v>21228.27</v>
      </c>
      <c r="F62" s="328">
        <f t="shared" si="0"/>
        <v>-4</v>
      </c>
      <c r="G62" s="325">
        <v>14855171.119999999</v>
      </c>
      <c r="H62" s="334">
        <v>440</v>
      </c>
    </row>
    <row r="63" spans="1:8" x14ac:dyDescent="0.2">
      <c r="A63" s="329"/>
      <c r="B63" s="329" t="s">
        <v>152</v>
      </c>
      <c r="C63" s="330">
        <v>979365.19</v>
      </c>
      <c r="D63" s="335">
        <v>38</v>
      </c>
      <c r="E63" s="332"/>
      <c r="F63" s="333"/>
      <c r="G63" s="330">
        <v>979365.19</v>
      </c>
      <c r="H63" s="335">
        <v>38</v>
      </c>
    </row>
    <row r="64" spans="1:8" x14ac:dyDescent="0.2">
      <c r="A64" s="329"/>
      <c r="B64" s="329" t="s">
        <v>153</v>
      </c>
      <c r="C64" s="330">
        <v>1505666.53</v>
      </c>
      <c r="D64" s="335">
        <v>38</v>
      </c>
      <c r="E64" s="332"/>
      <c r="F64" s="333"/>
      <c r="G64" s="330">
        <v>1505666.53</v>
      </c>
      <c r="H64" s="335">
        <v>38</v>
      </c>
    </row>
    <row r="65" spans="1:8" x14ac:dyDescent="0.2">
      <c r="A65" s="329"/>
      <c r="B65" s="329" t="s">
        <v>154</v>
      </c>
      <c r="C65" s="330">
        <v>1083835.2</v>
      </c>
      <c r="D65" s="335">
        <v>34</v>
      </c>
      <c r="E65" s="332"/>
      <c r="F65" s="333"/>
      <c r="G65" s="330">
        <v>1083835.2</v>
      </c>
      <c r="H65" s="335">
        <v>34</v>
      </c>
    </row>
    <row r="66" spans="1:8" x14ac:dyDescent="0.2">
      <c r="A66" s="329"/>
      <c r="B66" s="329" t="s">
        <v>155</v>
      </c>
      <c r="C66" s="330">
        <v>1083835.2</v>
      </c>
      <c r="D66" s="335">
        <v>34</v>
      </c>
      <c r="E66" s="332"/>
      <c r="F66" s="333"/>
      <c r="G66" s="330">
        <v>1083835.2</v>
      </c>
      <c r="H66" s="335">
        <v>34</v>
      </c>
    </row>
    <row r="67" spans="1:8" x14ac:dyDescent="0.2">
      <c r="A67" s="329"/>
      <c r="B67" s="329" t="s">
        <v>156</v>
      </c>
      <c r="C67" s="330">
        <v>1083835.2</v>
      </c>
      <c r="D67" s="335">
        <v>34</v>
      </c>
      <c r="E67" s="332"/>
      <c r="F67" s="333"/>
      <c r="G67" s="330">
        <v>1083835.2</v>
      </c>
      <c r="H67" s="335">
        <v>34</v>
      </c>
    </row>
    <row r="68" spans="1:8" x14ac:dyDescent="0.2">
      <c r="A68" s="329"/>
      <c r="B68" s="329" t="s">
        <v>157</v>
      </c>
      <c r="C68" s="330">
        <v>1083835.2</v>
      </c>
      <c r="D68" s="335">
        <v>34</v>
      </c>
      <c r="E68" s="332"/>
      <c r="F68" s="333"/>
      <c r="G68" s="330">
        <v>1083835.2</v>
      </c>
      <c r="H68" s="335">
        <v>34</v>
      </c>
    </row>
    <row r="69" spans="1:8" x14ac:dyDescent="0.2">
      <c r="A69" s="329"/>
      <c r="B69" s="329" t="s">
        <v>158</v>
      </c>
      <c r="C69" s="330">
        <v>1083835.2</v>
      </c>
      <c r="D69" s="335">
        <v>34</v>
      </c>
      <c r="E69" s="332"/>
      <c r="F69" s="333"/>
      <c r="G69" s="330">
        <v>1083835.2</v>
      </c>
      <c r="H69" s="335">
        <v>34</v>
      </c>
    </row>
    <row r="70" spans="1:8" x14ac:dyDescent="0.2">
      <c r="A70" s="329"/>
      <c r="B70" s="329" t="s">
        <v>159</v>
      </c>
      <c r="C70" s="330">
        <v>1083835.2</v>
      </c>
      <c r="D70" s="335">
        <v>34</v>
      </c>
      <c r="E70" s="332"/>
      <c r="F70" s="333"/>
      <c r="G70" s="330">
        <v>1083835.2</v>
      </c>
      <c r="H70" s="335">
        <v>34</v>
      </c>
    </row>
    <row r="71" spans="1:8" x14ac:dyDescent="0.2">
      <c r="A71" s="329"/>
      <c r="B71" s="329" t="s">
        <v>160</v>
      </c>
      <c r="C71" s="330">
        <v>1083835.2</v>
      </c>
      <c r="D71" s="335">
        <v>34</v>
      </c>
      <c r="E71" s="332"/>
      <c r="F71" s="333"/>
      <c r="G71" s="330">
        <v>1083835.2</v>
      </c>
      <c r="H71" s="335">
        <v>34</v>
      </c>
    </row>
    <row r="72" spans="1:8" x14ac:dyDescent="0.2">
      <c r="A72" s="329"/>
      <c r="B72" s="329" t="s">
        <v>161</v>
      </c>
      <c r="C72" s="330">
        <v>1966552.34</v>
      </c>
      <c r="D72" s="335">
        <v>44</v>
      </c>
      <c r="E72" s="332"/>
      <c r="F72" s="333"/>
      <c r="G72" s="330">
        <v>1966552.34</v>
      </c>
      <c r="H72" s="335">
        <v>44</v>
      </c>
    </row>
    <row r="73" spans="1:8" x14ac:dyDescent="0.2">
      <c r="A73" s="329"/>
      <c r="B73" s="329" t="s">
        <v>162</v>
      </c>
      <c r="C73" s="330">
        <v>1711677.22</v>
      </c>
      <c r="D73" s="335">
        <v>52</v>
      </c>
      <c r="E73" s="332"/>
      <c r="F73" s="333"/>
      <c r="G73" s="330">
        <v>1711677.22</v>
      </c>
      <c r="H73" s="335">
        <v>52</v>
      </c>
    </row>
    <row r="74" spans="1:8" x14ac:dyDescent="0.2">
      <c r="A74" s="329"/>
      <c r="B74" s="329" t="s">
        <v>163</v>
      </c>
      <c r="C74" s="330">
        <v>1083835.17</v>
      </c>
      <c r="D74" s="335">
        <v>34</v>
      </c>
      <c r="E74" s="332">
        <f t="shared" ref="E74:F132" si="1">G74-C74</f>
        <v>21228.27</v>
      </c>
      <c r="F74" s="333">
        <f t="shared" si="1"/>
        <v>-4</v>
      </c>
      <c r="G74" s="330">
        <v>1105063.44</v>
      </c>
      <c r="H74" s="335">
        <v>30</v>
      </c>
    </row>
    <row r="75" spans="1:8" ht="12" customHeight="1" x14ac:dyDescent="0.2">
      <c r="A75" s="323" t="s">
        <v>212</v>
      </c>
      <c r="B75" s="399" t="s">
        <v>213</v>
      </c>
      <c r="C75" s="399"/>
      <c r="D75" s="399"/>
      <c r="E75" s="399"/>
      <c r="F75" s="399"/>
      <c r="G75" s="399"/>
      <c r="H75" s="399"/>
    </row>
    <row r="76" spans="1:8" x14ac:dyDescent="0.2">
      <c r="A76" s="324"/>
      <c r="B76" s="324" t="s">
        <v>384</v>
      </c>
      <c r="C76" s="325">
        <v>39776378.189999998</v>
      </c>
      <c r="D76" s="334">
        <v>934</v>
      </c>
      <c r="E76" s="327">
        <f t="shared" si="1"/>
        <v>16914.48</v>
      </c>
      <c r="F76" s="328">
        <f t="shared" si="1"/>
        <v>-5</v>
      </c>
      <c r="G76" s="325">
        <v>39793292.670000002</v>
      </c>
      <c r="H76" s="334">
        <v>929</v>
      </c>
    </row>
    <row r="77" spans="1:8" x14ac:dyDescent="0.2">
      <c r="A77" s="329"/>
      <c r="B77" s="329" t="s">
        <v>152</v>
      </c>
      <c r="C77" s="330">
        <v>3438127</v>
      </c>
      <c r="D77" s="335">
        <v>77</v>
      </c>
      <c r="E77" s="332"/>
      <c r="F77" s="333"/>
      <c r="G77" s="330">
        <v>3438127</v>
      </c>
      <c r="H77" s="335">
        <v>77</v>
      </c>
    </row>
    <row r="78" spans="1:8" x14ac:dyDescent="0.2">
      <c r="A78" s="329"/>
      <c r="B78" s="329" t="s">
        <v>153</v>
      </c>
      <c r="C78" s="330">
        <v>3287612.56</v>
      </c>
      <c r="D78" s="335">
        <v>77</v>
      </c>
      <c r="E78" s="332"/>
      <c r="F78" s="333"/>
      <c r="G78" s="330">
        <v>3287612.56</v>
      </c>
      <c r="H78" s="335">
        <v>77</v>
      </c>
    </row>
    <row r="79" spans="1:8" x14ac:dyDescent="0.2">
      <c r="A79" s="329"/>
      <c r="B79" s="329" t="s">
        <v>154</v>
      </c>
      <c r="C79" s="330">
        <v>3287612.56</v>
      </c>
      <c r="D79" s="335">
        <v>77</v>
      </c>
      <c r="E79" s="332"/>
      <c r="F79" s="333"/>
      <c r="G79" s="330">
        <v>3287612.56</v>
      </c>
      <c r="H79" s="335">
        <v>77</v>
      </c>
    </row>
    <row r="80" spans="1:8" x14ac:dyDescent="0.2">
      <c r="A80" s="329"/>
      <c r="B80" s="329" t="s">
        <v>155</v>
      </c>
      <c r="C80" s="330">
        <v>3287612.56</v>
      </c>
      <c r="D80" s="335">
        <v>77</v>
      </c>
      <c r="E80" s="332"/>
      <c r="F80" s="333"/>
      <c r="G80" s="330">
        <v>3287612.56</v>
      </c>
      <c r="H80" s="335">
        <v>77</v>
      </c>
    </row>
    <row r="81" spans="1:8" x14ac:dyDescent="0.2">
      <c r="A81" s="329"/>
      <c r="B81" s="329" t="s">
        <v>156</v>
      </c>
      <c r="C81" s="330">
        <v>3287612.56</v>
      </c>
      <c r="D81" s="335">
        <v>77</v>
      </c>
      <c r="E81" s="332"/>
      <c r="F81" s="333"/>
      <c r="G81" s="330">
        <v>3287612.56</v>
      </c>
      <c r="H81" s="335">
        <v>77</v>
      </c>
    </row>
    <row r="82" spans="1:8" x14ac:dyDescent="0.2">
      <c r="A82" s="329"/>
      <c r="B82" s="329" t="s">
        <v>157</v>
      </c>
      <c r="C82" s="330">
        <v>3287612.56</v>
      </c>
      <c r="D82" s="335">
        <v>77</v>
      </c>
      <c r="E82" s="332"/>
      <c r="F82" s="333"/>
      <c r="G82" s="330">
        <v>3287612.56</v>
      </c>
      <c r="H82" s="335">
        <v>77</v>
      </c>
    </row>
    <row r="83" spans="1:8" x14ac:dyDescent="0.2">
      <c r="A83" s="329"/>
      <c r="B83" s="329" t="s">
        <v>158</v>
      </c>
      <c r="C83" s="330">
        <v>3287612.56</v>
      </c>
      <c r="D83" s="335">
        <v>77</v>
      </c>
      <c r="E83" s="332"/>
      <c r="F83" s="333"/>
      <c r="G83" s="330">
        <v>3287612.56</v>
      </c>
      <c r="H83" s="335">
        <v>77</v>
      </c>
    </row>
    <row r="84" spans="1:8" x14ac:dyDescent="0.2">
      <c r="A84" s="329"/>
      <c r="B84" s="329" t="s">
        <v>159</v>
      </c>
      <c r="C84" s="330">
        <v>3287612.56</v>
      </c>
      <c r="D84" s="335">
        <v>77</v>
      </c>
      <c r="E84" s="332"/>
      <c r="F84" s="333"/>
      <c r="G84" s="330">
        <v>3287612.56</v>
      </c>
      <c r="H84" s="335">
        <v>77</v>
      </c>
    </row>
    <row r="85" spans="1:8" x14ac:dyDescent="0.2">
      <c r="A85" s="329"/>
      <c r="B85" s="329" t="s">
        <v>160</v>
      </c>
      <c r="C85" s="330">
        <v>3287612.56</v>
      </c>
      <c r="D85" s="335">
        <v>77</v>
      </c>
      <c r="E85" s="332"/>
      <c r="F85" s="333"/>
      <c r="G85" s="330">
        <v>3287612.56</v>
      </c>
      <c r="H85" s="335">
        <v>77</v>
      </c>
    </row>
    <row r="86" spans="1:8" x14ac:dyDescent="0.2">
      <c r="A86" s="329"/>
      <c r="B86" s="329" t="s">
        <v>161</v>
      </c>
      <c r="C86" s="330">
        <v>3287612.56</v>
      </c>
      <c r="D86" s="335">
        <v>77</v>
      </c>
      <c r="E86" s="332"/>
      <c r="F86" s="333"/>
      <c r="G86" s="330">
        <v>3287612.56</v>
      </c>
      <c r="H86" s="335">
        <v>77</v>
      </c>
    </row>
    <row r="87" spans="1:8" x14ac:dyDescent="0.2">
      <c r="A87" s="329"/>
      <c r="B87" s="329" t="s">
        <v>162</v>
      </c>
      <c r="C87" s="330">
        <v>3328174.8</v>
      </c>
      <c r="D87" s="335">
        <v>84</v>
      </c>
      <c r="E87" s="332"/>
      <c r="F87" s="333"/>
      <c r="G87" s="330">
        <v>3328174.8</v>
      </c>
      <c r="H87" s="335">
        <v>84</v>
      </c>
    </row>
    <row r="88" spans="1:8" x14ac:dyDescent="0.2">
      <c r="A88" s="329"/>
      <c r="B88" s="329" t="s">
        <v>163</v>
      </c>
      <c r="C88" s="330">
        <v>3421563.35</v>
      </c>
      <c r="D88" s="335">
        <v>80</v>
      </c>
      <c r="E88" s="332">
        <f t="shared" si="1"/>
        <v>16914.48</v>
      </c>
      <c r="F88" s="333">
        <f t="shared" si="1"/>
        <v>-5</v>
      </c>
      <c r="G88" s="330">
        <v>3438477.83</v>
      </c>
      <c r="H88" s="335">
        <v>75</v>
      </c>
    </row>
    <row r="89" spans="1:8" ht="12" customHeight="1" x14ac:dyDescent="0.2">
      <c r="A89" s="323" t="s">
        <v>12</v>
      </c>
      <c r="B89" s="399" t="s">
        <v>13</v>
      </c>
      <c r="C89" s="399"/>
      <c r="D89" s="399"/>
      <c r="E89" s="399"/>
      <c r="F89" s="399"/>
      <c r="G89" s="399"/>
      <c r="H89" s="399"/>
    </row>
    <row r="90" spans="1:8" x14ac:dyDescent="0.2">
      <c r="A90" s="324"/>
      <c r="B90" s="324" t="s">
        <v>384</v>
      </c>
      <c r="C90" s="325">
        <v>305415835.77999997</v>
      </c>
      <c r="D90" s="326">
        <v>7919</v>
      </c>
      <c r="E90" s="327">
        <f t="shared" si="1"/>
        <v>11379964.630000001</v>
      </c>
      <c r="F90" s="328">
        <f t="shared" si="1"/>
        <v>374</v>
      </c>
      <c r="G90" s="325">
        <v>316795800.41000003</v>
      </c>
      <c r="H90" s="326">
        <v>8293</v>
      </c>
    </row>
    <row r="91" spans="1:8" x14ac:dyDescent="0.2">
      <c r="A91" s="329"/>
      <c r="B91" s="329" t="s">
        <v>152</v>
      </c>
      <c r="C91" s="330">
        <v>28835151.289999999</v>
      </c>
      <c r="D91" s="335">
        <v>704</v>
      </c>
      <c r="E91" s="332"/>
      <c r="F91" s="333"/>
      <c r="G91" s="330">
        <v>28835151.289999999</v>
      </c>
      <c r="H91" s="335">
        <v>704</v>
      </c>
    </row>
    <row r="92" spans="1:8" x14ac:dyDescent="0.2">
      <c r="A92" s="329"/>
      <c r="B92" s="329" t="s">
        <v>153</v>
      </c>
      <c r="C92" s="330">
        <v>29327919.140000001</v>
      </c>
      <c r="D92" s="335">
        <v>739</v>
      </c>
      <c r="E92" s="332"/>
      <c r="F92" s="333"/>
      <c r="G92" s="330">
        <v>29327919.140000001</v>
      </c>
      <c r="H92" s="335">
        <v>739</v>
      </c>
    </row>
    <row r="93" spans="1:8" x14ac:dyDescent="0.2">
      <c r="A93" s="329"/>
      <c r="B93" s="329" t="s">
        <v>154</v>
      </c>
      <c r="C93" s="330">
        <v>33562643.609999999</v>
      </c>
      <c r="D93" s="335">
        <v>872</v>
      </c>
      <c r="E93" s="332"/>
      <c r="F93" s="333"/>
      <c r="G93" s="330">
        <v>33562643.609999999</v>
      </c>
      <c r="H93" s="335">
        <v>872</v>
      </c>
    </row>
    <row r="94" spans="1:8" x14ac:dyDescent="0.2">
      <c r="A94" s="329"/>
      <c r="B94" s="329" t="s">
        <v>155</v>
      </c>
      <c r="C94" s="330">
        <v>25862950.59</v>
      </c>
      <c r="D94" s="335">
        <v>682</v>
      </c>
      <c r="E94" s="332"/>
      <c r="F94" s="333"/>
      <c r="G94" s="330">
        <v>25862950.59</v>
      </c>
      <c r="H94" s="335">
        <v>682</v>
      </c>
    </row>
    <row r="95" spans="1:8" x14ac:dyDescent="0.2">
      <c r="A95" s="329"/>
      <c r="B95" s="329" t="s">
        <v>156</v>
      </c>
      <c r="C95" s="330">
        <v>28258411.18</v>
      </c>
      <c r="D95" s="335">
        <v>716</v>
      </c>
      <c r="E95" s="332"/>
      <c r="F95" s="333"/>
      <c r="G95" s="330">
        <v>28258411.18</v>
      </c>
      <c r="H95" s="335">
        <v>716</v>
      </c>
    </row>
    <row r="96" spans="1:8" x14ac:dyDescent="0.2">
      <c r="A96" s="329"/>
      <c r="B96" s="329" t="s">
        <v>157</v>
      </c>
      <c r="C96" s="330">
        <v>24974211.420000002</v>
      </c>
      <c r="D96" s="335">
        <v>633</v>
      </c>
      <c r="E96" s="332"/>
      <c r="F96" s="333"/>
      <c r="G96" s="330">
        <v>24974211.420000002</v>
      </c>
      <c r="H96" s="335">
        <v>633</v>
      </c>
    </row>
    <row r="97" spans="1:8" x14ac:dyDescent="0.2">
      <c r="A97" s="329"/>
      <c r="B97" s="329" t="s">
        <v>158</v>
      </c>
      <c r="C97" s="330">
        <v>21702641.460000001</v>
      </c>
      <c r="D97" s="335">
        <v>541</v>
      </c>
      <c r="E97" s="332"/>
      <c r="F97" s="333"/>
      <c r="G97" s="330">
        <v>21702641.460000001</v>
      </c>
      <c r="H97" s="335">
        <v>541</v>
      </c>
    </row>
    <row r="98" spans="1:8" x14ac:dyDescent="0.2">
      <c r="A98" s="329"/>
      <c r="B98" s="329" t="s">
        <v>159</v>
      </c>
      <c r="C98" s="330">
        <v>21702641.460000001</v>
      </c>
      <c r="D98" s="335">
        <v>541</v>
      </c>
      <c r="E98" s="332"/>
      <c r="F98" s="333"/>
      <c r="G98" s="330">
        <v>21702641.460000001</v>
      </c>
      <c r="H98" s="335">
        <v>541</v>
      </c>
    </row>
    <row r="99" spans="1:8" x14ac:dyDescent="0.2">
      <c r="A99" s="329"/>
      <c r="B99" s="329" t="s">
        <v>160</v>
      </c>
      <c r="C99" s="330">
        <v>21702641.460000001</v>
      </c>
      <c r="D99" s="335">
        <v>541</v>
      </c>
      <c r="E99" s="332"/>
      <c r="F99" s="333"/>
      <c r="G99" s="330">
        <v>21702641.460000001</v>
      </c>
      <c r="H99" s="335">
        <v>541</v>
      </c>
    </row>
    <row r="100" spans="1:8" x14ac:dyDescent="0.2">
      <c r="A100" s="329"/>
      <c r="B100" s="329" t="s">
        <v>161</v>
      </c>
      <c r="C100" s="330">
        <v>21702641.460000001</v>
      </c>
      <c r="D100" s="335">
        <v>542</v>
      </c>
      <c r="E100" s="332"/>
      <c r="F100" s="333"/>
      <c r="G100" s="330">
        <v>21702641.460000001</v>
      </c>
      <c r="H100" s="335">
        <v>542</v>
      </c>
    </row>
    <row r="101" spans="1:8" x14ac:dyDescent="0.2">
      <c r="A101" s="329"/>
      <c r="B101" s="329" t="s">
        <v>162</v>
      </c>
      <c r="C101" s="330">
        <v>26081341.140000001</v>
      </c>
      <c r="D101" s="335">
        <v>863</v>
      </c>
      <c r="E101" s="332"/>
      <c r="F101" s="333"/>
      <c r="G101" s="330">
        <v>26081341.140000001</v>
      </c>
      <c r="H101" s="335">
        <v>863</v>
      </c>
    </row>
    <row r="102" spans="1:8" x14ac:dyDescent="0.2">
      <c r="A102" s="329"/>
      <c r="B102" s="329" t="s">
        <v>163</v>
      </c>
      <c r="C102" s="330">
        <v>21702641.57</v>
      </c>
      <c r="D102" s="335">
        <v>545</v>
      </c>
      <c r="E102" s="332">
        <f t="shared" si="1"/>
        <v>11379964.630000001</v>
      </c>
      <c r="F102" s="333">
        <f t="shared" si="1"/>
        <v>374</v>
      </c>
      <c r="G102" s="330">
        <v>33082606.199999999</v>
      </c>
      <c r="H102" s="335">
        <v>919</v>
      </c>
    </row>
    <row r="103" spans="1:8" ht="12" customHeight="1" x14ac:dyDescent="0.2">
      <c r="A103" s="323" t="s">
        <v>18</v>
      </c>
      <c r="B103" s="399" t="s">
        <v>19</v>
      </c>
      <c r="C103" s="399"/>
      <c r="D103" s="399"/>
      <c r="E103" s="399"/>
      <c r="F103" s="399"/>
      <c r="G103" s="399"/>
      <c r="H103" s="399"/>
    </row>
    <row r="104" spans="1:8" x14ac:dyDescent="0.2">
      <c r="A104" s="324"/>
      <c r="B104" s="324" t="s">
        <v>384</v>
      </c>
      <c r="C104" s="325">
        <v>847222051.33000004</v>
      </c>
      <c r="D104" s="326">
        <v>13728</v>
      </c>
      <c r="E104" s="327">
        <f t="shared" si="1"/>
        <v>-8487884.9700000007</v>
      </c>
      <c r="F104" s="328">
        <f t="shared" si="1"/>
        <v>50</v>
      </c>
      <c r="G104" s="325">
        <v>838734166.36000001</v>
      </c>
      <c r="H104" s="326">
        <v>13778</v>
      </c>
    </row>
    <row r="105" spans="1:8" x14ac:dyDescent="0.2">
      <c r="A105" s="329"/>
      <c r="B105" s="329" t="s">
        <v>152</v>
      </c>
      <c r="C105" s="330">
        <v>72473528</v>
      </c>
      <c r="D105" s="331">
        <v>1184</v>
      </c>
      <c r="E105" s="332">
        <f t="shared" si="1"/>
        <v>-239513.44</v>
      </c>
      <c r="F105" s="333">
        <f t="shared" si="1"/>
        <v>0</v>
      </c>
      <c r="G105" s="330">
        <v>72234014.560000002</v>
      </c>
      <c r="H105" s="331">
        <v>1184</v>
      </c>
    </row>
    <row r="106" spans="1:8" x14ac:dyDescent="0.2">
      <c r="A106" s="329"/>
      <c r="B106" s="329" t="s">
        <v>153</v>
      </c>
      <c r="C106" s="330">
        <v>69310601.480000004</v>
      </c>
      <c r="D106" s="331">
        <v>1184</v>
      </c>
      <c r="E106" s="332"/>
      <c r="F106" s="333"/>
      <c r="G106" s="330">
        <v>69310601.480000004</v>
      </c>
      <c r="H106" s="331">
        <v>1184</v>
      </c>
    </row>
    <row r="107" spans="1:8" x14ac:dyDescent="0.2">
      <c r="A107" s="329"/>
      <c r="B107" s="329" t="s">
        <v>154</v>
      </c>
      <c r="C107" s="330">
        <v>69310601.480000004</v>
      </c>
      <c r="D107" s="331">
        <v>1184</v>
      </c>
      <c r="E107" s="332"/>
      <c r="F107" s="333"/>
      <c r="G107" s="330">
        <v>69310601.480000004</v>
      </c>
      <c r="H107" s="331">
        <v>1184</v>
      </c>
    </row>
    <row r="108" spans="1:8" x14ac:dyDescent="0.2">
      <c r="A108" s="329"/>
      <c r="B108" s="329" t="s">
        <v>155</v>
      </c>
      <c r="C108" s="330">
        <v>69310601.480000004</v>
      </c>
      <c r="D108" s="331">
        <v>1184</v>
      </c>
      <c r="E108" s="332"/>
      <c r="F108" s="333"/>
      <c r="G108" s="330">
        <v>69310601.480000004</v>
      </c>
      <c r="H108" s="331">
        <v>1184</v>
      </c>
    </row>
    <row r="109" spans="1:8" x14ac:dyDescent="0.2">
      <c r="A109" s="329"/>
      <c r="B109" s="329" t="s">
        <v>156</v>
      </c>
      <c r="C109" s="330">
        <v>69310601.480000004</v>
      </c>
      <c r="D109" s="331">
        <v>1184</v>
      </c>
      <c r="E109" s="332"/>
      <c r="F109" s="333"/>
      <c r="G109" s="330">
        <v>69310601.480000004</v>
      </c>
      <c r="H109" s="331">
        <v>1184</v>
      </c>
    </row>
    <row r="110" spans="1:8" x14ac:dyDescent="0.2">
      <c r="A110" s="329"/>
      <c r="B110" s="329" t="s">
        <v>157</v>
      </c>
      <c r="C110" s="330">
        <v>69310601.480000004</v>
      </c>
      <c r="D110" s="331">
        <v>1184</v>
      </c>
      <c r="E110" s="332"/>
      <c r="F110" s="333"/>
      <c r="G110" s="330">
        <v>69310601.480000004</v>
      </c>
      <c r="H110" s="331">
        <v>1184</v>
      </c>
    </row>
    <row r="111" spans="1:8" x14ac:dyDescent="0.2">
      <c r="A111" s="329"/>
      <c r="B111" s="329" t="s">
        <v>158</v>
      </c>
      <c r="C111" s="330">
        <v>69310601.480000004</v>
      </c>
      <c r="D111" s="331">
        <v>1184</v>
      </c>
      <c r="E111" s="332"/>
      <c r="F111" s="333"/>
      <c r="G111" s="330">
        <v>69310601.480000004</v>
      </c>
      <c r="H111" s="331">
        <v>1184</v>
      </c>
    </row>
    <row r="112" spans="1:8" x14ac:dyDescent="0.2">
      <c r="A112" s="329"/>
      <c r="B112" s="329" t="s">
        <v>159</v>
      </c>
      <c r="C112" s="330">
        <v>73740954.939999998</v>
      </c>
      <c r="D112" s="331">
        <v>1214</v>
      </c>
      <c r="E112" s="332"/>
      <c r="F112" s="333"/>
      <c r="G112" s="330">
        <v>73740954.939999998</v>
      </c>
      <c r="H112" s="331">
        <v>1214</v>
      </c>
    </row>
    <row r="113" spans="1:8" x14ac:dyDescent="0.2">
      <c r="A113" s="329"/>
      <c r="B113" s="329" t="s">
        <v>160</v>
      </c>
      <c r="C113" s="330">
        <v>69310602.480000004</v>
      </c>
      <c r="D113" s="335">
        <v>999</v>
      </c>
      <c r="E113" s="332"/>
      <c r="F113" s="333"/>
      <c r="G113" s="330">
        <v>69310602.480000004</v>
      </c>
      <c r="H113" s="335">
        <v>999</v>
      </c>
    </row>
    <row r="114" spans="1:8" x14ac:dyDescent="0.2">
      <c r="A114" s="329"/>
      <c r="B114" s="329" t="s">
        <v>161</v>
      </c>
      <c r="C114" s="330">
        <v>77089690.829999998</v>
      </c>
      <c r="D114" s="331">
        <v>1019</v>
      </c>
      <c r="E114" s="332"/>
      <c r="F114" s="333"/>
      <c r="G114" s="330">
        <v>77089690.829999998</v>
      </c>
      <c r="H114" s="331">
        <v>1019</v>
      </c>
    </row>
    <row r="115" spans="1:8" x14ac:dyDescent="0.2">
      <c r="A115" s="329"/>
      <c r="B115" s="329" t="s">
        <v>162</v>
      </c>
      <c r="C115" s="330">
        <v>69310603.480000004</v>
      </c>
      <c r="D115" s="331">
        <v>1022</v>
      </c>
      <c r="E115" s="332">
        <f t="shared" si="1"/>
        <v>-8248371.5300000003</v>
      </c>
      <c r="F115" s="333">
        <f t="shared" si="1"/>
        <v>50</v>
      </c>
      <c r="G115" s="330">
        <v>61062231.950000003</v>
      </c>
      <c r="H115" s="331">
        <v>1072</v>
      </c>
    </row>
    <row r="116" spans="1:8" x14ac:dyDescent="0.2">
      <c r="A116" s="329"/>
      <c r="B116" s="329" t="s">
        <v>163</v>
      </c>
      <c r="C116" s="330">
        <v>69433062.719999999</v>
      </c>
      <c r="D116" s="331">
        <v>1186</v>
      </c>
      <c r="E116" s="332"/>
      <c r="F116" s="333"/>
      <c r="G116" s="330">
        <v>69433062.719999999</v>
      </c>
      <c r="H116" s="331">
        <v>1186</v>
      </c>
    </row>
    <row r="117" spans="1:8" ht="12" customHeight="1" x14ac:dyDescent="0.2">
      <c r="A117" s="323" t="s">
        <v>20</v>
      </c>
      <c r="B117" s="399" t="s">
        <v>21</v>
      </c>
      <c r="C117" s="399"/>
      <c r="D117" s="399"/>
      <c r="E117" s="399"/>
      <c r="F117" s="399"/>
      <c r="G117" s="399"/>
      <c r="H117" s="399"/>
    </row>
    <row r="118" spans="1:8" x14ac:dyDescent="0.2">
      <c r="A118" s="324"/>
      <c r="B118" s="324" t="s">
        <v>384</v>
      </c>
      <c r="C118" s="325">
        <v>739710344.21000004</v>
      </c>
      <c r="D118" s="326">
        <v>13114</v>
      </c>
      <c r="E118" s="327">
        <f t="shared" si="1"/>
        <v>17202476.140000001</v>
      </c>
      <c r="F118" s="328">
        <f t="shared" si="1"/>
        <v>189</v>
      </c>
      <c r="G118" s="325">
        <v>756912820.35000002</v>
      </c>
      <c r="H118" s="326">
        <v>13303</v>
      </c>
    </row>
    <row r="119" spans="1:8" x14ac:dyDescent="0.2">
      <c r="A119" s="329"/>
      <c r="B119" s="329" t="s">
        <v>152</v>
      </c>
      <c r="C119" s="330">
        <v>60361007.460000001</v>
      </c>
      <c r="D119" s="331">
        <v>1186</v>
      </c>
      <c r="E119" s="332"/>
      <c r="F119" s="333"/>
      <c r="G119" s="330">
        <v>60361007.460000001</v>
      </c>
      <c r="H119" s="331">
        <v>1186</v>
      </c>
    </row>
    <row r="120" spans="1:8" x14ac:dyDescent="0.2">
      <c r="A120" s="329"/>
      <c r="B120" s="329" t="s">
        <v>153</v>
      </c>
      <c r="C120" s="330">
        <v>58932536.82</v>
      </c>
      <c r="D120" s="331">
        <v>1166</v>
      </c>
      <c r="E120" s="332"/>
      <c r="F120" s="333"/>
      <c r="G120" s="330">
        <v>58932536.82</v>
      </c>
      <c r="H120" s="331">
        <v>1166</v>
      </c>
    </row>
    <row r="121" spans="1:8" x14ac:dyDescent="0.2">
      <c r="A121" s="329"/>
      <c r="B121" s="329" t="s">
        <v>154</v>
      </c>
      <c r="C121" s="330">
        <v>67018500.659999996</v>
      </c>
      <c r="D121" s="331">
        <v>1166</v>
      </c>
      <c r="E121" s="332"/>
      <c r="F121" s="333"/>
      <c r="G121" s="330">
        <v>67018500.659999996</v>
      </c>
      <c r="H121" s="331">
        <v>1166</v>
      </c>
    </row>
    <row r="122" spans="1:8" x14ac:dyDescent="0.2">
      <c r="A122" s="329"/>
      <c r="B122" s="329" t="s">
        <v>155</v>
      </c>
      <c r="C122" s="330">
        <v>61546629.18</v>
      </c>
      <c r="D122" s="331">
        <v>1166</v>
      </c>
      <c r="E122" s="332"/>
      <c r="F122" s="333"/>
      <c r="G122" s="330">
        <v>61546629.18</v>
      </c>
      <c r="H122" s="331">
        <v>1166</v>
      </c>
    </row>
    <row r="123" spans="1:8" x14ac:dyDescent="0.2">
      <c r="A123" s="329"/>
      <c r="B123" s="329" t="s">
        <v>156</v>
      </c>
      <c r="C123" s="330">
        <v>69044861.379999995</v>
      </c>
      <c r="D123" s="331">
        <v>1411</v>
      </c>
      <c r="E123" s="332"/>
      <c r="F123" s="333"/>
      <c r="G123" s="330">
        <v>69044861.379999995</v>
      </c>
      <c r="H123" s="331">
        <v>1411</v>
      </c>
    </row>
    <row r="124" spans="1:8" x14ac:dyDescent="0.2">
      <c r="A124" s="329"/>
      <c r="B124" s="329" t="s">
        <v>157</v>
      </c>
      <c r="C124" s="330">
        <v>57044861.380000003</v>
      </c>
      <c r="D124" s="331">
        <v>1166</v>
      </c>
      <c r="E124" s="332"/>
      <c r="F124" s="333"/>
      <c r="G124" s="330">
        <v>57044861.380000003</v>
      </c>
      <c r="H124" s="331">
        <v>1166</v>
      </c>
    </row>
    <row r="125" spans="1:8" x14ac:dyDescent="0.2">
      <c r="A125" s="329"/>
      <c r="B125" s="329" t="s">
        <v>158</v>
      </c>
      <c r="C125" s="330">
        <v>57044861.380000003</v>
      </c>
      <c r="D125" s="331">
        <v>1166</v>
      </c>
      <c r="E125" s="332"/>
      <c r="F125" s="333"/>
      <c r="G125" s="330">
        <v>57044861.380000003</v>
      </c>
      <c r="H125" s="331">
        <v>1166</v>
      </c>
    </row>
    <row r="126" spans="1:8" x14ac:dyDescent="0.2">
      <c r="A126" s="329"/>
      <c r="B126" s="329" t="s">
        <v>159</v>
      </c>
      <c r="C126" s="330">
        <v>69210003.030000001</v>
      </c>
      <c r="D126" s="331">
        <v>1204</v>
      </c>
      <c r="E126" s="332"/>
      <c r="F126" s="333"/>
      <c r="G126" s="330">
        <v>69210003.030000001</v>
      </c>
      <c r="H126" s="331">
        <v>1204</v>
      </c>
    </row>
    <row r="127" spans="1:8" x14ac:dyDescent="0.2">
      <c r="A127" s="329"/>
      <c r="B127" s="329" t="s">
        <v>160</v>
      </c>
      <c r="C127" s="330">
        <v>77055349.200000003</v>
      </c>
      <c r="D127" s="335">
        <v>840</v>
      </c>
      <c r="E127" s="332"/>
      <c r="F127" s="333"/>
      <c r="G127" s="330">
        <v>77055349.200000003</v>
      </c>
      <c r="H127" s="335">
        <v>840</v>
      </c>
    </row>
    <row r="128" spans="1:8" x14ac:dyDescent="0.2">
      <c r="A128" s="329"/>
      <c r="B128" s="329" t="s">
        <v>161</v>
      </c>
      <c r="C128" s="330">
        <v>53044858.380000003</v>
      </c>
      <c r="D128" s="335">
        <v>834</v>
      </c>
      <c r="E128" s="332"/>
      <c r="F128" s="333"/>
      <c r="G128" s="330">
        <v>53044858.380000003</v>
      </c>
      <c r="H128" s="335">
        <v>834</v>
      </c>
    </row>
    <row r="129" spans="1:8" x14ac:dyDescent="0.2">
      <c r="A129" s="329"/>
      <c r="B129" s="329" t="s">
        <v>162</v>
      </c>
      <c r="C129" s="330">
        <v>55904021.469999999</v>
      </c>
      <c r="D129" s="335">
        <v>718</v>
      </c>
      <c r="E129" s="332"/>
      <c r="F129" s="333"/>
      <c r="G129" s="330">
        <v>55904021.469999999</v>
      </c>
      <c r="H129" s="335">
        <v>718</v>
      </c>
    </row>
    <row r="130" spans="1:8" x14ac:dyDescent="0.2">
      <c r="A130" s="329"/>
      <c r="B130" s="329" t="s">
        <v>163</v>
      </c>
      <c r="C130" s="330">
        <v>53502853.869999997</v>
      </c>
      <c r="D130" s="331">
        <v>1091</v>
      </c>
      <c r="E130" s="332">
        <f t="shared" si="1"/>
        <v>17202476.140000001</v>
      </c>
      <c r="F130" s="333">
        <f t="shared" si="1"/>
        <v>189</v>
      </c>
      <c r="G130" s="330">
        <v>70705330.010000005</v>
      </c>
      <c r="H130" s="331">
        <v>1280</v>
      </c>
    </row>
    <row r="131" spans="1:8" ht="12" customHeight="1" x14ac:dyDescent="0.2">
      <c r="A131" s="323" t="s">
        <v>22</v>
      </c>
      <c r="B131" s="399" t="s">
        <v>23</v>
      </c>
      <c r="C131" s="399"/>
      <c r="D131" s="399"/>
      <c r="E131" s="399"/>
      <c r="F131" s="399"/>
      <c r="G131" s="399"/>
      <c r="H131" s="399"/>
    </row>
    <row r="132" spans="1:8" x14ac:dyDescent="0.2">
      <c r="A132" s="324"/>
      <c r="B132" s="324" t="s">
        <v>384</v>
      </c>
      <c r="C132" s="325">
        <v>127156291.29000001</v>
      </c>
      <c r="D132" s="326">
        <v>3771</v>
      </c>
      <c r="E132" s="327">
        <f t="shared" si="1"/>
        <v>-6137751.7599999998</v>
      </c>
      <c r="F132" s="328">
        <f t="shared" si="1"/>
        <v>-5</v>
      </c>
      <c r="G132" s="325">
        <v>121018539.53</v>
      </c>
      <c r="H132" s="326">
        <v>3766</v>
      </c>
    </row>
    <row r="133" spans="1:8" x14ac:dyDescent="0.2">
      <c r="A133" s="329"/>
      <c r="B133" s="329" t="s">
        <v>152</v>
      </c>
      <c r="C133" s="330">
        <v>6103377.4900000002</v>
      </c>
      <c r="D133" s="335">
        <v>169</v>
      </c>
      <c r="E133" s="332"/>
      <c r="F133" s="333"/>
      <c r="G133" s="330">
        <v>6103377.4900000002</v>
      </c>
      <c r="H133" s="335">
        <v>169</v>
      </c>
    </row>
    <row r="134" spans="1:8" x14ac:dyDescent="0.2">
      <c r="A134" s="329"/>
      <c r="B134" s="329" t="s">
        <v>153</v>
      </c>
      <c r="C134" s="330">
        <v>10980704.08</v>
      </c>
      <c r="D134" s="335">
        <v>305</v>
      </c>
      <c r="E134" s="332"/>
      <c r="F134" s="333"/>
      <c r="G134" s="330">
        <v>10980704.08</v>
      </c>
      <c r="H134" s="335">
        <v>305</v>
      </c>
    </row>
    <row r="135" spans="1:8" x14ac:dyDescent="0.2">
      <c r="A135" s="329"/>
      <c r="B135" s="329" t="s">
        <v>154</v>
      </c>
      <c r="C135" s="330">
        <v>10377288.630000001</v>
      </c>
      <c r="D135" s="335">
        <v>319</v>
      </c>
      <c r="E135" s="332"/>
      <c r="F135" s="333"/>
      <c r="G135" s="330">
        <v>10377288.630000001</v>
      </c>
      <c r="H135" s="335">
        <v>319</v>
      </c>
    </row>
    <row r="136" spans="1:8" x14ac:dyDescent="0.2">
      <c r="A136" s="329"/>
      <c r="B136" s="329" t="s">
        <v>155</v>
      </c>
      <c r="C136" s="330">
        <v>12200349.800000001</v>
      </c>
      <c r="D136" s="335">
        <v>328</v>
      </c>
      <c r="E136" s="332"/>
      <c r="F136" s="333"/>
      <c r="G136" s="330">
        <v>12200349.800000001</v>
      </c>
      <c r="H136" s="335">
        <v>328</v>
      </c>
    </row>
    <row r="137" spans="1:8" x14ac:dyDescent="0.2">
      <c r="A137" s="329"/>
      <c r="B137" s="329" t="s">
        <v>156</v>
      </c>
      <c r="C137" s="330">
        <v>10897926.199999999</v>
      </c>
      <c r="D137" s="335">
        <v>324</v>
      </c>
      <c r="E137" s="332"/>
      <c r="F137" s="333"/>
      <c r="G137" s="330">
        <v>10897926.199999999</v>
      </c>
      <c r="H137" s="335">
        <v>324</v>
      </c>
    </row>
    <row r="138" spans="1:8" x14ac:dyDescent="0.2">
      <c r="A138" s="329"/>
      <c r="B138" s="329" t="s">
        <v>157</v>
      </c>
      <c r="C138" s="330">
        <v>10897926.199999999</v>
      </c>
      <c r="D138" s="335">
        <v>324</v>
      </c>
      <c r="E138" s="332"/>
      <c r="F138" s="333"/>
      <c r="G138" s="330">
        <v>10897926.199999999</v>
      </c>
      <c r="H138" s="335">
        <v>324</v>
      </c>
    </row>
    <row r="139" spans="1:8" x14ac:dyDescent="0.2">
      <c r="A139" s="329"/>
      <c r="B139" s="329" t="s">
        <v>158</v>
      </c>
      <c r="C139" s="330">
        <v>10897926.199999999</v>
      </c>
      <c r="D139" s="335">
        <v>324</v>
      </c>
      <c r="E139" s="332">
        <f t="shared" ref="E139:F196" si="2">G139-C139</f>
        <v>-245056.62</v>
      </c>
      <c r="F139" s="333">
        <f t="shared" si="2"/>
        <v>0</v>
      </c>
      <c r="G139" s="330">
        <v>10652869.58</v>
      </c>
      <c r="H139" s="335">
        <v>324</v>
      </c>
    </row>
    <row r="140" spans="1:8" x14ac:dyDescent="0.2">
      <c r="A140" s="329"/>
      <c r="B140" s="329" t="s">
        <v>159</v>
      </c>
      <c r="C140" s="330">
        <v>10897926.199999999</v>
      </c>
      <c r="D140" s="335">
        <v>324</v>
      </c>
      <c r="E140" s="332"/>
      <c r="F140" s="333"/>
      <c r="G140" s="330">
        <v>10897926.199999999</v>
      </c>
      <c r="H140" s="335">
        <v>324</v>
      </c>
    </row>
    <row r="141" spans="1:8" x14ac:dyDescent="0.2">
      <c r="A141" s="329"/>
      <c r="B141" s="329" t="s">
        <v>160</v>
      </c>
      <c r="C141" s="330">
        <v>10897926.199999999</v>
      </c>
      <c r="D141" s="335">
        <v>324</v>
      </c>
      <c r="E141" s="332"/>
      <c r="F141" s="333"/>
      <c r="G141" s="330">
        <v>10897926.199999999</v>
      </c>
      <c r="H141" s="335">
        <v>324</v>
      </c>
    </row>
    <row r="142" spans="1:8" x14ac:dyDescent="0.2">
      <c r="A142" s="329"/>
      <c r="B142" s="329" t="s">
        <v>161</v>
      </c>
      <c r="C142" s="330">
        <v>10897926.199999999</v>
      </c>
      <c r="D142" s="335">
        <v>324</v>
      </c>
      <c r="E142" s="332">
        <f t="shared" si="2"/>
        <v>-358835.24</v>
      </c>
      <c r="F142" s="333">
        <f t="shared" si="2"/>
        <v>0</v>
      </c>
      <c r="G142" s="330">
        <v>10539090.960000001</v>
      </c>
      <c r="H142" s="335">
        <v>324</v>
      </c>
    </row>
    <row r="143" spans="1:8" x14ac:dyDescent="0.2">
      <c r="A143" s="329"/>
      <c r="B143" s="329" t="s">
        <v>162</v>
      </c>
      <c r="C143" s="330">
        <v>10897926.199999999</v>
      </c>
      <c r="D143" s="335">
        <v>374</v>
      </c>
      <c r="E143" s="332">
        <f t="shared" si="2"/>
        <v>-916013.99</v>
      </c>
      <c r="F143" s="333">
        <f t="shared" si="2"/>
        <v>0</v>
      </c>
      <c r="G143" s="330">
        <v>9981912.2100000009</v>
      </c>
      <c r="H143" s="335">
        <v>374</v>
      </c>
    </row>
    <row r="144" spans="1:8" x14ac:dyDescent="0.2">
      <c r="A144" s="329"/>
      <c r="B144" s="329" t="s">
        <v>163</v>
      </c>
      <c r="C144" s="330">
        <v>11209087.890000001</v>
      </c>
      <c r="D144" s="335">
        <v>332</v>
      </c>
      <c r="E144" s="332">
        <f t="shared" si="2"/>
        <v>-4617845.91</v>
      </c>
      <c r="F144" s="333">
        <f t="shared" si="2"/>
        <v>-5</v>
      </c>
      <c r="G144" s="330">
        <v>6591241.9800000004</v>
      </c>
      <c r="H144" s="335">
        <v>327</v>
      </c>
    </row>
    <row r="145" spans="1:8" ht="12" customHeight="1" x14ac:dyDescent="0.2">
      <c r="A145" s="323" t="s">
        <v>198</v>
      </c>
      <c r="B145" s="399" t="s">
        <v>385</v>
      </c>
      <c r="C145" s="399"/>
      <c r="D145" s="399"/>
      <c r="E145" s="399"/>
      <c r="F145" s="399"/>
      <c r="G145" s="399"/>
      <c r="H145" s="399"/>
    </row>
    <row r="146" spans="1:8" x14ac:dyDescent="0.2">
      <c r="A146" s="324"/>
      <c r="B146" s="324" t="s">
        <v>384</v>
      </c>
      <c r="C146" s="325">
        <v>620007986.51999998</v>
      </c>
      <c r="D146" s="326">
        <v>13208</v>
      </c>
      <c r="E146" s="327">
        <f t="shared" si="2"/>
        <v>7141034.4900000002</v>
      </c>
      <c r="F146" s="328">
        <f t="shared" si="2"/>
        <v>163</v>
      </c>
      <c r="G146" s="325">
        <v>627149021.00999999</v>
      </c>
      <c r="H146" s="326">
        <v>13371</v>
      </c>
    </row>
    <row r="147" spans="1:8" x14ac:dyDescent="0.2">
      <c r="A147" s="329"/>
      <c r="B147" s="329" t="s">
        <v>152</v>
      </c>
      <c r="C147" s="330">
        <v>56913154.32</v>
      </c>
      <c r="D147" s="331">
        <v>1221</v>
      </c>
      <c r="E147" s="332"/>
      <c r="F147" s="333"/>
      <c r="G147" s="330">
        <v>56913154.32</v>
      </c>
      <c r="H147" s="331">
        <v>1221</v>
      </c>
    </row>
    <row r="148" spans="1:8" x14ac:dyDescent="0.2">
      <c r="A148" s="329"/>
      <c r="B148" s="329" t="s">
        <v>153</v>
      </c>
      <c r="C148" s="330">
        <v>54428654.359999999</v>
      </c>
      <c r="D148" s="331">
        <v>1221</v>
      </c>
      <c r="E148" s="332"/>
      <c r="F148" s="333"/>
      <c r="G148" s="330">
        <v>54428654.359999999</v>
      </c>
      <c r="H148" s="331">
        <v>1221</v>
      </c>
    </row>
    <row r="149" spans="1:8" x14ac:dyDescent="0.2">
      <c r="A149" s="329"/>
      <c r="B149" s="329" t="s">
        <v>154</v>
      </c>
      <c r="C149" s="330">
        <v>54428654.359999999</v>
      </c>
      <c r="D149" s="331">
        <v>1221</v>
      </c>
      <c r="E149" s="332"/>
      <c r="F149" s="333"/>
      <c r="G149" s="330">
        <v>54428654.359999999</v>
      </c>
      <c r="H149" s="331">
        <v>1221</v>
      </c>
    </row>
    <row r="150" spans="1:8" x14ac:dyDescent="0.2">
      <c r="A150" s="329"/>
      <c r="B150" s="329" t="s">
        <v>155</v>
      </c>
      <c r="C150" s="330">
        <v>54428654.359999999</v>
      </c>
      <c r="D150" s="331">
        <v>1221</v>
      </c>
      <c r="E150" s="332"/>
      <c r="F150" s="333"/>
      <c r="G150" s="330">
        <v>54428654.359999999</v>
      </c>
      <c r="H150" s="331">
        <v>1221</v>
      </c>
    </row>
    <row r="151" spans="1:8" x14ac:dyDescent="0.2">
      <c r="A151" s="329"/>
      <c r="B151" s="329" t="s">
        <v>156</v>
      </c>
      <c r="C151" s="330">
        <v>54428654.359999999</v>
      </c>
      <c r="D151" s="331">
        <v>1221</v>
      </c>
      <c r="E151" s="332"/>
      <c r="F151" s="333"/>
      <c r="G151" s="330">
        <v>54428654.359999999</v>
      </c>
      <c r="H151" s="331">
        <v>1221</v>
      </c>
    </row>
    <row r="152" spans="1:8" x14ac:dyDescent="0.2">
      <c r="A152" s="329"/>
      <c r="B152" s="329" t="s">
        <v>157</v>
      </c>
      <c r="C152" s="330">
        <v>54428654.359999999</v>
      </c>
      <c r="D152" s="331">
        <v>1221</v>
      </c>
      <c r="E152" s="332"/>
      <c r="F152" s="333"/>
      <c r="G152" s="330">
        <v>54428654.359999999</v>
      </c>
      <c r="H152" s="331">
        <v>1221</v>
      </c>
    </row>
    <row r="153" spans="1:8" x14ac:dyDescent="0.2">
      <c r="A153" s="329"/>
      <c r="B153" s="329" t="s">
        <v>158</v>
      </c>
      <c r="C153" s="330">
        <v>38105482.960000001</v>
      </c>
      <c r="D153" s="335">
        <v>831</v>
      </c>
      <c r="E153" s="332"/>
      <c r="F153" s="333"/>
      <c r="G153" s="330">
        <v>38105482.960000001</v>
      </c>
      <c r="H153" s="335">
        <v>831</v>
      </c>
    </row>
    <row r="154" spans="1:8" x14ac:dyDescent="0.2">
      <c r="A154" s="329"/>
      <c r="B154" s="329" t="s">
        <v>159</v>
      </c>
      <c r="C154" s="330">
        <v>34851825.759999998</v>
      </c>
      <c r="D154" s="335">
        <v>809</v>
      </c>
      <c r="E154" s="332"/>
      <c r="F154" s="333"/>
      <c r="G154" s="330">
        <v>34851825.759999998</v>
      </c>
      <c r="H154" s="335">
        <v>809</v>
      </c>
    </row>
    <row r="155" spans="1:8" x14ac:dyDescent="0.2">
      <c r="A155" s="329"/>
      <c r="B155" s="329" t="s">
        <v>160</v>
      </c>
      <c r="C155" s="330">
        <v>54428650.359999999</v>
      </c>
      <c r="D155" s="331">
        <v>1005</v>
      </c>
      <c r="E155" s="332"/>
      <c r="F155" s="333"/>
      <c r="G155" s="330">
        <v>54428650.359999999</v>
      </c>
      <c r="H155" s="331">
        <v>1005</v>
      </c>
    </row>
    <row r="156" spans="1:8" x14ac:dyDescent="0.2">
      <c r="A156" s="329"/>
      <c r="B156" s="329" t="s">
        <v>161</v>
      </c>
      <c r="C156" s="330">
        <v>54428651.359999999</v>
      </c>
      <c r="D156" s="331">
        <v>1014</v>
      </c>
      <c r="E156" s="332"/>
      <c r="F156" s="333"/>
      <c r="G156" s="330">
        <v>54428651.359999999</v>
      </c>
      <c r="H156" s="331">
        <v>1014</v>
      </c>
    </row>
    <row r="157" spans="1:8" x14ac:dyDescent="0.2">
      <c r="A157" s="329"/>
      <c r="B157" s="329" t="s">
        <v>162</v>
      </c>
      <c r="C157" s="330">
        <v>54428661.359999999</v>
      </c>
      <c r="D157" s="335">
        <v>996</v>
      </c>
      <c r="E157" s="332"/>
      <c r="F157" s="333"/>
      <c r="G157" s="330">
        <v>54428661.359999999</v>
      </c>
      <c r="H157" s="335">
        <v>996</v>
      </c>
    </row>
    <row r="158" spans="1:8" x14ac:dyDescent="0.2">
      <c r="A158" s="329"/>
      <c r="B158" s="329" t="s">
        <v>163</v>
      </c>
      <c r="C158" s="330">
        <v>54708288.600000001</v>
      </c>
      <c r="D158" s="331">
        <v>1227</v>
      </c>
      <c r="E158" s="332">
        <f t="shared" si="2"/>
        <v>7141034.4900000002</v>
      </c>
      <c r="F158" s="333">
        <f t="shared" si="2"/>
        <v>163</v>
      </c>
      <c r="G158" s="330">
        <v>61849323.090000004</v>
      </c>
      <c r="H158" s="331">
        <v>1390</v>
      </c>
    </row>
    <row r="159" spans="1:8" ht="12" customHeight="1" x14ac:dyDescent="0.2">
      <c r="A159" s="323" t="s">
        <v>24</v>
      </c>
      <c r="B159" s="399" t="s">
        <v>25</v>
      </c>
      <c r="C159" s="399"/>
      <c r="D159" s="399"/>
      <c r="E159" s="399"/>
      <c r="F159" s="399"/>
      <c r="G159" s="399"/>
      <c r="H159" s="399"/>
    </row>
    <row r="160" spans="1:8" x14ac:dyDescent="0.2">
      <c r="A160" s="324"/>
      <c r="B160" s="324" t="s">
        <v>384</v>
      </c>
      <c r="C160" s="325">
        <v>737670841.87</v>
      </c>
      <c r="D160" s="326">
        <v>13564</v>
      </c>
      <c r="E160" s="327">
        <f t="shared" si="2"/>
        <v>9814612.5899999999</v>
      </c>
      <c r="F160" s="328">
        <f t="shared" si="2"/>
        <v>-92</v>
      </c>
      <c r="G160" s="325">
        <v>747485454.46000004</v>
      </c>
      <c r="H160" s="326">
        <v>13472</v>
      </c>
    </row>
    <row r="161" spans="1:8" x14ac:dyDescent="0.2">
      <c r="A161" s="329"/>
      <c r="B161" s="329" t="s">
        <v>152</v>
      </c>
      <c r="C161" s="330">
        <v>57252395.079999998</v>
      </c>
      <c r="D161" s="331">
        <v>1189</v>
      </c>
      <c r="E161" s="332"/>
      <c r="F161" s="333"/>
      <c r="G161" s="330">
        <v>57252395.079999998</v>
      </c>
      <c r="H161" s="331">
        <v>1189</v>
      </c>
    </row>
    <row r="162" spans="1:8" x14ac:dyDescent="0.2">
      <c r="A162" s="329"/>
      <c r="B162" s="329" t="s">
        <v>153</v>
      </c>
      <c r="C162" s="330">
        <v>59023116.130000003</v>
      </c>
      <c r="D162" s="331">
        <v>1189</v>
      </c>
      <c r="E162" s="332"/>
      <c r="F162" s="333"/>
      <c r="G162" s="330">
        <v>59023116.130000003</v>
      </c>
      <c r="H162" s="331">
        <v>1189</v>
      </c>
    </row>
    <row r="163" spans="1:8" x14ac:dyDescent="0.2">
      <c r="A163" s="329"/>
      <c r="B163" s="329" t="s">
        <v>154</v>
      </c>
      <c r="C163" s="330">
        <v>64634421.289999999</v>
      </c>
      <c r="D163" s="331">
        <v>1189</v>
      </c>
      <c r="E163" s="332"/>
      <c r="F163" s="333"/>
      <c r="G163" s="330">
        <v>64634421.289999999</v>
      </c>
      <c r="H163" s="331">
        <v>1189</v>
      </c>
    </row>
    <row r="164" spans="1:8" x14ac:dyDescent="0.2">
      <c r="A164" s="329"/>
      <c r="B164" s="329" t="s">
        <v>155</v>
      </c>
      <c r="C164" s="330">
        <v>68474936.5</v>
      </c>
      <c r="D164" s="331">
        <v>1189</v>
      </c>
      <c r="E164" s="332"/>
      <c r="F164" s="333"/>
      <c r="G164" s="330">
        <v>68474936.5</v>
      </c>
      <c r="H164" s="331">
        <v>1189</v>
      </c>
    </row>
    <row r="165" spans="1:8" x14ac:dyDescent="0.2">
      <c r="A165" s="329"/>
      <c r="B165" s="329" t="s">
        <v>156</v>
      </c>
      <c r="C165" s="330">
        <v>65763245.469999999</v>
      </c>
      <c r="D165" s="331">
        <v>1189</v>
      </c>
      <c r="E165" s="332"/>
      <c r="F165" s="333"/>
      <c r="G165" s="330">
        <v>65763245.469999999</v>
      </c>
      <c r="H165" s="331">
        <v>1189</v>
      </c>
    </row>
    <row r="166" spans="1:8" x14ac:dyDescent="0.2">
      <c r="A166" s="329"/>
      <c r="B166" s="329" t="s">
        <v>157</v>
      </c>
      <c r="C166" s="330">
        <v>54752707.840000004</v>
      </c>
      <c r="D166" s="331">
        <v>1189</v>
      </c>
      <c r="E166" s="332"/>
      <c r="F166" s="333"/>
      <c r="G166" s="330">
        <v>54752707.840000004</v>
      </c>
      <c r="H166" s="331">
        <v>1189</v>
      </c>
    </row>
    <row r="167" spans="1:8" x14ac:dyDescent="0.2">
      <c r="A167" s="329"/>
      <c r="B167" s="329" t="s">
        <v>158</v>
      </c>
      <c r="C167" s="330">
        <v>54752707.840000004</v>
      </c>
      <c r="D167" s="331">
        <v>1189</v>
      </c>
      <c r="E167" s="332"/>
      <c r="F167" s="333"/>
      <c r="G167" s="330">
        <v>54752707.840000004</v>
      </c>
      <c r="H167" s="331">
        <v>1189</v>
      </c>
    </row>
    <row r="168" spans="1:8" x14ac:dyDescent="0.2">
      <c r="A168" s="329"/>
      <c r="B168" s="329" t="s">
        <v>159</v>
      </c>
      <c r="C168" s="330">
        <v>69351282.239999995</v>
      </c>
      <c r="D168" s="331">
        <v>1252</v>
      </c>
      <c r="E168" s="332"/>
      <c r="F168" s="333"/>
      <c r="G168" s="330">
        <v>69351282.239999995</v>
      </c>
      <c r="H168" s="331">
        <v>1252</v>
      </c>
    </row>
    <row r="169" spans="1:8" x14ac:dyDescent="0.2">
      <c r="A169" s="329"/>
      <c r="B169" s="329" t="s">
        <v>160</v>
      </c>
      <c r="C169" s="330">
        <v>56383245.049999997</v>
      </c>
      <c r="D169" s="335">
        <v>936</v>
      </c>
      <c r="E169" s="332"/>
      <c r="F169" s="333"/>
      <c r="G169" s="330">
        <v>56383245.049999997</v>
      </c>
      <c r="H169" s="335">
        <v>936</v>
      </c>
    </row>
    <row r="170" spans="1:8" x14ac:dyDescent="0.2">
      <c r="A170" s="329"/>
      <c r="B170" s="329" t="s">
        <v>161</v>
      </c>
      <c r="C170" s="330">
        <v>69181249.019999996</v>
      </c>
      <c r="D170" s="335">
        <v>929</v>
      </c>
      <c r="E170" s="332"/>
      <c r="F170" s="333"/>
      <c r="G170" s="330">
        <v>69181249.019999996</v>
      </c>
      <c r="H170" s="335">
        <v>929</v>
      </c>
    </row>
    <row r="171" spans="1:8" x14ac:dyDescent="0.2">
      <c r="A171" s="329"/>
      <c r="B171" s="329" t="s">
        <v>162</v>
      </c>
      <c r="C171" s="330">
        <v>62963581.939999998</v>
      </c>
      <c r="D171" s="335">
        <v>927</v>
      </c>
      <c r="E171" s="332"/>
      <c r="F171" s="333"/>
      <c r="G171" s="330">
        <v>62963581.939999998</v>
      </c>
      <c r="H171" s="335">
        <v>927</v>
      </c>
    </row>
    <row r="172" spans="1:8" x14ac:dyDescent="0.2">
      <c r="A172" s="329"/>
      <c r="B172" s="329" t="s">
        <v>163</v>
      </c>
      <c r="C172" s="330">
        <v>55137953.469999999</v>
      </c>
      <c r="D172" s="331">
        <v>1197</v>
      </c>
      <c r="E172" s="332">
        <f t="shared" si="2"/>
        <v>9814612.5899999999</v>
      </c>
      <c r="F172" s="333">
        <f t="shared" si="2"/>
        <v>-92</v>
      </c>
      <c r="G172" s="330">
        <v>64952566.060000002</v>
      </c>
      <c r="H172" s="331">
        <v>1105</v>
      </c>
    </row>
    <row r="173" spans="1:8" ht="12" customHeight="1" x14ac:dyDescent="0.2">
      <c r="A173" s="323" t="s">
        <v>116</v>
      </c>
      <c r="B173" s="399" t="s">
        <v>117</v>
      </c>
      <c r="C173" s="399"/>
      <c r="D173" s="399"/>
      <c r="E173" s="399"/>
      <c r="F173" s="399"/>
      <c r="G173" s="399"/>
      <c r="H173" s="399"/>
    </row>
    <row r="174" spans="1:8" x14ac:dyDescent="0.2">
      <c r="A174" s="324"/>
      <c r="B174" s="324" t="s">
        <v>384</v>
      </c>
      <c r="C174" s="325">
        <v>314275726.18000001</v>
      </c>
      <c r="D174" s="326">
        <v>6948</v>
      </c>
      <c r="E174" s="327">
        <f t="shared" si="2"/>
        <v>-1017934.69</v>
      </c>
      <c r="F174" s="328">
        <f t="shared" si="2"/>
        <v>-8</v>
      </c>
      <c r="G174" s="325">
        <v>313257791.49000001</v>
      </c>
      <c r="H174" s="326">
        <v>6940</v>
      </c>
    </row>
    <row r="175" spans="1:8" x14ac:dyDescent="0.2">
      <c r="A175" s="329"/>
      <c r="B175" s="329" t="s">
        <v>152</v>
      </c>
      <c r="C175" s="330">
        <v>25427206.079999998</v>
      </c>
      <c r="D175" s="335">
        <v>612</v>
      </c>
      <c r="E175" s="332">
        <f t="shared" si="2"/>
        <v>-997721.02</v>
      </c>
      <c r="F175" s="333">
        <f t="shared" si="2"/>
        <v>0</v>
      </c>
      <c r="G175" s="330">
        <v>24429485.059999999</v>
      </c>
      <c r="H175" s="335">
        <v>612</v>
      </c>
    </row>
    <row r="176" spans="1:8" x14ac:dyDescent="0.2">
      <c r="A176" s="329"/>
      <c r="B176" s="329" t="s">
        <v>153</v>
      </c>
      <c r="C176" s="330">
        <v>26246841.440000001</v>
      </c>
      <c r="D176" s="335">
        <v>618</v>
      </c>
      <c r="E176" s="332"/>
      <c r="F176" s="333"/>
      <c r="G176" s="330">
        <v>26246841.440000001</v>
      </c>
      <c r="H176" s="335">
        <v>618</v>
      </c>
    </row>
    <row r="177" spans="1:8" x14ac:dyDescent="0.2">
      <c r="A177" s="329"/>
      <c r="B177" s="329" t="s">
        <v>154</v>
      </c>
      <c r="C177" s="330">
        <v>26246841.440000001</v>
      </c>
      <c r="D177" s="335">
        <v>618</v>
      </c>
      <c r="E177" s="332"/>
      <c r="F177" s="333"/>
      <c r="G177" s="330">
        <v>26246841.440000001</v>
      </c>
      <c r="H177" s="335">
        <v>618</v>
      </c>
    </row>
    <row r="178" spans="1:8" x14ac:dyDescent="0.2">
      <c r="A178" s="329"/>
      <c r="B178" s="329" t="s">
        <v>155</v>
      </c>
      <c r="C178" s="330">
        <v>26246841.440000001</v>
      </c>
      <c r="D178" s="335">
        <v>618</v>
      </c>
      <c r="E178" s="332"/>
      <c r="F178" s="333"/>
      <c r="G178" s="330">
        <v>26246841.440000001</v>
      </c>
      <c r="H178" s="335">
        <v>618</v>
      </c>
    </row>
    <row r="179" spans="1:8" x14ac:dyDescent="0.2">
      <c r="A179" s="329"/>
      <c r="B179" s="329" t="s">
        <v>156</v>
      </c>
      <c r="C179" s="330">
        <v>26246841.440000001</v>
      </c>
      <c r="D179" s="335">
        <v>618</v>
      </c>
      <c r="E179" s="332"/>
      <c r="F179" s="333"/>
      <c r="G179" s="330">
        <v>26246841.440000001</v>
      </c>
      <c r="H179" s="335">
        <v>618</v>
      </c>
    </row>
    <row r="180" spans="1:8" x14ac:dyDescent="0.2">
      <c r="A180" s="329"/>
      <c r="B180" s="329" t="s">
        <v>157</v>
      </c>
      <c r="C180" s="330">
        <v>26246841.440000001</v>
      </c>
      <c r="D180" s="335">
        <v>618</v>
      </c>
      <c r="E180" s="332"/>
      <c r="F180" s="333"/>
      <c r="G180" s="330">
        <v>26246841.440000001</v>
      </c>
      <c r="H180" s="335">
        <v>618</v>
      </c>
    </row>
    <row r="181" spans="1:8" x14ac:dyDescent="0.2">
      <c r="A181" s="329"/>
      <c r="B181" s="329" t="s">
        <v>158</v>
      </c>
      <c r="C181" s="330">
        <v>26246841.440000001</v>
      </c>
      <c r="D181" s="335">
        <v>618</v>
      </c>
      <c r="E181" s="332"/>
      <c r="F181" s="333"/>
      <c r="G181" s="330">
        <v>26246841.440000001</v>
      </c>
      <c r="H181" s="335">
        <v>618</v>
      </c>
    </row>
    <row r="182" spans="1:8" x14ac:dyDescent="0.2">
      <c r="A182" s="329"/>
      <c r="B182" s="329" t="s">
        <v>159</v>
      </c>
      <c r="C182" s="330">
        <v>26246841.440000001</v>
      </c>
      <c r="D182" s="335">
        <v>618</v>
      </c>
      <c r="E182" s="332"/>
      <c r="F182" s="333"/>
      <c r="G182" s="330">
        <v>26246841.440000001</v>
      </c>
      <c r="H182" s="335">
        <v>618</v>
      </c>
    </row>
    <row r="183" spans="1:8" x14ac:dyDescent="0.2">
      <c r="A183" s="329"/>
      <c r="B183" s="329" t="s">
        <v>160</v>
      </c>
      <c r="C183" s="330">
        <v>26246837.440000001</v>
      </c>
      <c r="D183" s="335">
        <v>470</v>
      </c>
      <c r="E183" s="332"/>
      <c r="F183" s="333"/>
      <c r="G183" s="330">
        <v>26246837.440000001</v>
      </c>
      <c r="H183" s="335">
        <v>470</v>
      </c>
    </row>
    <row r="184" spans="1:8" x14ac:dyDescent="0.2">
      <c r="A184" s="329"/>
      <c r="B184" s="329" t="s">
        <v>161</v>
      </c>
      <c r="C184" s="330">
        <v>26246837.440000001</v>
      </c>
      <c r="D184" s="335">
        <v>450</v>
      </c>
      <c r="E184" s="332">
        <f t="shared" si="2"/>
        <v>-20213.669999999998</v>
      </c>
      <c r="F184" s="333">
        <f t="shared" si="2"/>
        <v>-8</v>
      </c>
      <c r="G184" s="330">
        <v>26226623.77</v>
      </c>
      <c r="H184" s="335">
        <v>442</v>
      </c>
    </row>
    <row r="185" spans="1:8" x14ac:dyDescent="0.2">
      <c r="A185" s="329"/>
      <c r="B185" s="329" t="s">
        <v>162</v>
      </c>
      <c r="C185" s="330">
        <v>26246849.440000001</v>
      </c>
      <c r="D185" s="335">
        <v>469</v>
      </c>
      <c r="E185" s="332"/>
      <c r="F185" s="333"/>
      <c r="G185" s="330">
        <v>26246849.440000001</v>
      </c>
      <c r="H185" s="335">
        <v>469</v>
      </c>
    </row>
    <row r="186" spans="1:8" x14ac:dyDescent="0.2">
      <c r="A186" s="329"/>
      <c r="B186" s="329" t="s">
        <v>163</v>
      </c>
      <c r="C186" s="330">
        <v>26380105.699999999</v>
      </c>
      <c r="D186" s="335">
        <v>621</v>
      </c>
      <c r="E186" s="332"/>
      <c r="F186" s="333"/>
      <c r="G186" s="330">
        <v>26380105.699999999</v>
      </c>
      <c r="H186" s="335">
        <v>621</v>
      </c>
    </row>
    <row r="187" spans="1:8" ht="12" customHeight="1" x14ac:dyDescent="0.2">
      <c r="A187" s="323" t="s">
        <v>26</v>
      </c>
      <c r="B187" s="399" t="s">
        <v>27</v>
      </c>
      <c r="C187" s="399"/>
      <c r="D187" s="399"/>
      <c r="E187" s="399"/>
      <c r="F187" s="399"/>
      <c r="G187" s="399"/>
      <c r="H187" s="399"/>
    </row>
    <row r="188" spans="1:8" x14ac:dyDescent="0.2">
      <c r="A188" s="324"/>
      <c r="B188" s="324" t="s">
        <v>384</v>
      </c>
      <c r="C188" s="325">
        <v>131686036.79000001</v>
      </c>
      <c r="D188" s="326">
        <v>4245</v>
      </c>
      <c r="E188" s="327">
        <f t="shared" si="2"/>
        <v>-14424673.98</v>
      </c>
      <c r="F188" s="328">
        <f t="shared" si="2"/>
        <v>35</v>
      </c>
      <c r="G188" s="325">
        <v>117261362.81</v>
      </c>
      <c r="H188" s="326">
        <v>4280</v>
      </c>
    </row>
    <row r="189" spans="1:8" x14ac:dyDescent="0.2">
      <c r="A189" s="329"/>
      <c r="B189" s="329" t="s">
        <v>152</v>
      </c>
      <c r="C189" s="330">
        <v>11818262.02</v>
      </c>
      <c r="D189" s="335">
        <v>515</v>
      </c>
      <c r="E189" s="332"/>
      <c r="F189" s="333"/>
      <c r="G189" s="330">
        <v>11818262.02</v>
      </c>
      <c r="H189" s="335">
        <v>515</v>
      </c>
    </row>
    <row r="190" spans="1:8" x14ac:dyDescent="0.2">
      <c r="A190" s="329"/>
      <c r="B190" s="329" t="s">
        <v>153</v>
      </c>
      <c r="C190" s="330">
        <v>10079717.92</v>
      </c>
      <c r="D190" s="335">
        <v>306</v>
      </c>
      <c r="E190" s="332"/>
      <c r="F190" s="333"/>
      <c r="G190" s="330">
        <v>10079717.92</v>
      </c>
      <c r="H190" s="335">
        <v>306</v>
      </c>
    </row>
    <row r="191" spans="1:8" x14ac:dyDescent="0.2">
      <c r="A191" s="329"/>
      <c r="B191" s="329" t="s">
        <v>154</v>
      </c>
      <c r="C191" s="330">
        <v>11545004.6</v>
      </c>
      <c r="D191" s="335">
        <v>344</v>
      </c>
      <c r="E191" s="332"/>
      <c r="F191" s="333"/>
      <c r="G191" s="330">
        <v>11545004.6</v>
      </c>
      <c r="H191" s="335">
        <v>344</v>
      </c>
    </row>
    <row r="192" spans="1:8" x14ac:dyDescent="0.2">
      <c r="A192" s="329"/>
      <c r="B192" s="329" t="s">
        <v>155</v>
      </c>
      <c r="C192" s="330">
        <v>6250615.3600000003</v>
      </c>
      <c r="D192" s="335">
        <v>188</v>
      </c>
      <c r="E192" s="332"/>
      <c r="F192" s="333"/>
      <c r="G192" s="330">
        <v>6250615.3600000003</v>
      </c>
      <c r="H192" s="335">
        <v>188</v>
      </c>
    </row>
    <row r="193" spans="1:8" x14ac:dyDescent="0.2">
      <c r="A193" s="329"/>
      <c r="B193" s="329" t="s">
        <v>156</v>
      </c>
      <c r="C193" s="330">
        <v>11450798.960000001</v>
      </c>
      <c r="D193" s="335">
        <v>336</v>
      </c>
      <c r="E193" s="332"/>
      <c r="F193" s="333"/>
      <c r="G193" s="330">
        <v>11450798.960000001</v>
      </c>
      <c r="H193" s="335">
        <v>336</v>
      </c>
    </row>
    <row r="194" spans="1:8" x14ac:dyDescent="0.2">
      <c r="A194" s="329"/>
      <c r="B194" s="329" t="s">
        <v>157</v>
      </c>
      <c r="C194" s="330">
        <v>11450798.960000001</v>
      </c>
      <c r="D194" s="335">
        <v>336</v>
      </c>
      <c r="E194" s="332"/>
      <c r="F194" s="333"/>
      <c r="G194" s="330">
        <v>11450798.960000001</v>
      </c>
      <c r="H194" s="335">
        <v>336</v>
      </c>
    </row>
    <row r="195" spans="1:8" x14ac:dyDescent="0.2">
      <c r="A195" s="329"/>
      <c r="B195" s="329" t="s">
        <v>158</v>
      </c>
      <c r="C195" s="330">
        <v>11450798.960000001</v>
      </c>
      <c r="D195" s="335">
        <v>336</v>
      </c>
      <c r="E195" s="332"/>
      <c r="F195" s="333"/>
      <c r="G195" s="330">
        <v>11450798.960000001</v>
      </c>
      <c r="H195" s="335">
        <v>336</v>
      </c>
    </row>
    <row r="196" spans="1:8" x14ac:dyDescent="0.2">
      <c r="A196" s="329"/>
      <c r="B196" s="329" t="s">
        <v>159</v>
      </c>
      <c r="C196" s="330">
        <v>11450798.960000001</v>
      </c>
      <c r="D196" s="335">
        <v>336</v>
      </c>
      <c r="E196" s="332">
        <f t="shared" si="2"/>
        <v>-3019379.03</v>
      </c>
      <c r="F196" s="333">
        <f t="shared" si="2"/>
        <v>35</v>
      </c>
      <c r="G196" s="330">
        <v>8431419.9299999997</v>
      </c>
      <c r="H196" s="335">
        <v>371</v>
      </c>
    </row>
    <row r="197" spans="1:8" x14ac:dyDescent="0.2">
      <c r="A197" s="329"/>
      <c r="B197" s="329" t="s">
        <v>160</v>
      </c>
      <c r="C197" s="330">
        <v>11450798.960000001</v>
      </c>
      <c r="D197" s="335">
        <v>336</v>
      </c>
      <c r="E197" s="332"/>
      <c r="F197" s="333"/>
      <c r="G197" s="330">
        <v>11450798.960000001</v>
      </c>
      <c r="H197" s="335">
        <v>336</v>
      </c>
    </row>
    <row r="198" spans="1:8" x14ac:dyDescent="0.2">
      <c r="A198" s="329"/>
      <c r="B198" s="329" t="s">
        <v>161</v>
      </c>
      <c r="C198" s="330">
        <v>11450798.960000001</v>
      </c>
      <c r="D198" s="335">
        <v>336</v>
      </c>
      <c r="E198" s="332"/>
      <c r="F198" s="333"/>
      <c r="G198" s="330">
        <v>11450798.960000001</v>
      </c>
      <c r="H198" s="335">
        <v>336</v>
      </c>
    </row>
    <row r="199" spans="1:8" x14ac:dyDescent="0.2">
      <c r="A199" s="329"/>
      <c r="B199" s="329" t="s">
        <v>162</v>
      </c>
      <c r="C199" s="330">
        <v>11450798.960000001</v>
      </c>
      <c r="D199" s="335">
        <v>529</v>
      </c>
      <c r="E199" s="332">
        <f t="shared" ref="E199:F258" si="3">G199-C199</f>
        <v>-5394414.54</v>
      </c>
      <c r="F199" s="333">
        <f t="shared" si="3"/>
        <v>0</v>
      </c>
      <c r="G199" s="330">
        <v>6056384.4199999999</v>
      </c>
      <c r="H199" s="335">
        <v>529</v>
      </c>
    </row>
    <row r="200" spans="1:8" x14ac:dyDescent="0.2">
      <c r="A200" s="329"/>
      <c r="B200" s="329" t="s">
        <v>163</v>
      </c>
      <c r="C200" s="330">
        <v>11836844.17</v>
      </c>
      <c r="D200" s="335">
        <v>347</v>
      </c>
      <c r="E200" s="332">
        <f t="shared" si="3"/>
        <v>-6010880.4100000001</v>
      </c>
      <c r="F200" s="333">
        <f t="shared" si="3"/>
        <v>0</v>
      </c>
      <c r="G200" s="330">
        <v>5825963.7599999998</v>
      </c>
      <c r="H200" s="335">
        <v>347</v>
      </c>
    </row>
    <row r="201" spans="1:8" ht="12" customHeight="1" x14ac:dyDescent="0.2">
      <c r="A201" s="323" t="s">
        <v>28</v>
      </c>
      <c r="B201" s="399" t="s">
        <v>29</v>
      </c>
      <c r="C201" s="399"/>
      <c r="D201" s="399"/>
      <c r="E201" s="399"/>
      <c r="F201" s="399"/>
      <c r="G201" s="399"/>
      <c r="H201" s="399"/>
    </row>
    <row r="202" spans="1:8" x14ac:dyDescent="0.2">
      <c r="A202" s="324"/>
      <c r="B202" s="324" t="s">
        <v>384</v>
      </c>
      <c r="C202" s="325">
        <v>383989372.89999998</v>
      </c>
      <c r="D202" s="326">
        <v>8369</v>
      </c>
      <c r="E202" s="327">
        <f t="shared" si="3"/>
        <v>10240566.359999999</v>
      </c>
      <c r="F202" s="328">
        <f t="shared" si="3"/>
        <v>81</v>
      </c>
      <c r="G202" s="325">
        <v>394229939.25999999</v>
      </c>
      <c r="H202" s="326">
        <v>8450</v>
      </c>
    </row>
    <row r="203" spans="1:8" x14ac:dyDescent="0.2">
      <c r="A203" s="329"/>
      <c r="B203" s="329" t="s">
        <v>152</v>
      </c>
      <c r="C203" s="330">
        <v>28649157.489999998</v>
      </c>
      <c r="D203" s="335">
        <v>725</v>
      </c>
      <c r="E203" s="332"/>
      <c r="F203" s="333"/>
      <c r="G203" s="330">
        <v>28649157.489999998</v>
      </c>
      <c r="H203" s="335">
        <v>725</v>
      </c>
    </row>
    <row r="204" spans="1:8" x14ac:dyDescent="0.2">
      <c r="A204" s="329"/>
      <c r="B204" s="329" t="s">
        <v>153</v>
      </c>
      <c r="C204" s="330">
        <v>33838073.75</v>
      </c>
      <c r="D204" s="335">
        <v>725</v>
      </c>
      <c r="E204" s="332"/>
      <c r="F204" s="333"/>
      <c r="G204" s="330">
        <v>33838073.75</v>
      </c>
      <c r="H204" s="335">
        <v>725</v>
      </c>
    </row>
    <row r="205" spans="1:8" x14ac:dyDescent="0.2">
      <c r="A205" s="329"/>
      <c r="B205" s="329" t="s">
        <v>154</v>
      </c>
      <c r="C205" s="330">
        <v>35768822.189999998</v>
      </c>
      <c r="D205" s="335">
        <v>725</v>
      </c>
      <c r="E205" s="332"/>
      <c r="F205" s="333"/>
      <c r="G205" s="330">
        <v>35768822.189999998</v>
      </c>
      <c r="H205" s="335">
        <v>725</v>
      </c>
    </row>
    <row r="206" spans="1:8" x14ac:dyDescent="0.2">
      <c r="A206" s="329"/>
      <c r="B206" s="329" t="s">
        <v>155</v>
      </c>
      <c r="C206" s="330">
        <v>38365351.649999999</v>
      </c>
      <c r="D206" s="335">
        <v>725</v>
      </c>
      <c r="E206" s="332"/>
      <c r="F206" s="333"/>
      <c r="G206" s="330">
        <v>38365351.649999999</v>
      </c>
      <c r="H206" s="335">
        <v>725</v>
      </c>
    </row>
    <row r="207" spans="1:8" x14ac:dyDescent="0.2">
      <c r="A207" s="329"/>
      <c r="B207" s="329" t="s">
        <v>156</v>
      </c>
      <c r="C207" s="330">
        <v>31060571.530000001</v>
      </c>
      <c r="D207" s="335">
        <v>725</v>
      </c>
      <c r="E207" s="332"/>
      <c r="F207" s="333"/>
      <c r="G207" s="330">
        <v>31060571.530000001</v>
      </c>
      <c r="H207" s="335">
        <v>725</v>
      </c>
    </row>
    <row r="208" spans="1:8" x14ac:dyDescent="0.2">
      <c r="A208" s="329"/>
      <c r="B208" s="329" t="s">
        <v>157</v>
      </c>
      <c r="C208" s="330">
        <v>30371622.309999999</v>
      </c>
      <c r="D208" s="335">
        <v>725</v>
      </c>
      <c r="E208" s="332"/>
      <c r="F208" s="333"/>
      <c r="G208" s="330">
        <v>30371622.309999999</v>
      </c>
      <c r="H208" s="335">
        <v>725</v>
      </c>
    </row>
    <row r="209" spans="1:8" x14ac:dyDescent="0.2">
      <c r="A209" s="329"/>
      <c r="B209" s="329" t="s">
        <v>158</v>
      </c>
      <c r="C209" s="330">
        <v>30371622.309999999</v>
      </c>
      <c r="D209" s="335">
        <v>725</v>
      </c>
      <c r="E209" s="332"/>
      <c r="F209" s="333"/>
      <c r="G209" s="330">
        <v>30371622.309999999</v>
      </c>
      <c r="H209" s="335">
        <v>725</v>
      </c>
    </row>
    <row r="210" spans="1:8" x14ac:dyDescent="0.2">
      <c r="A210" s="329"/>
      <c r="B210" s="329" t="s">
        <v>159</v>
      </c>
      <c r="C210" s="330">
        <v>30371622.309999999</v>
      </c>
      <c r="D210" s="335">
        <v>725</v>
      </c>
      <c r="E210" s="332"/>
      <c r="F210" s="333"/>
      <c r="G210" s="330">
        <v>30371622.309999999</v>
      </c>
      <c r="H210" s="335">
        <v>725</v>
      </c>
    </row>
    <row r="211" spans="1:8" x14ac:dyDescent="0.2">
      <c r="A211" s="329"/>
      <c r="B211" s="329" t="s">
        <v>160</v>
      </c>
      <c r="C211" s="330">
        <v>30371620.309999999</v>
      </c>
      <c r="D211" s="335">
        <v>619</v>
      </c>
      <c r="E211" s="332"/>
      <c r="F211" s="333"/>
      <c r="G211" s="330">
        <v>30371620.309999999</v>
      </c>
      <c r="H211" s="335">
        <v>619</v>
      </c>
    </row>
    <row r="212" spans="1:8" x14ac:dyDescent="0.2">
      <c r="A212" s="329"/>
      <c r="B212" s="329" t="s">
        <v>161</v>
      </c>
      <c r="C212" s="330">
        <v>30371621.309999999</v>
      </c>
      <c r="D212" s="335">
        <v>615</v>
      </c>
      <c r="E212" s="332"/>
      <c r="F212" s="333"/>
      <c r="G212" s="330">
        <v>30371621.309999999</v>
      </c>
      <c r="H212" s="335">
        <v>615</v>
      </c>
    </row>
    <row r="213" spans="1:8" x14ac:dyDescent="0.2">
      <c r="A213" s="329"/>
      <c r="B213" s="329" t="s">
        <v>162</v>
      </c>
      <c r="C213" s="330">
        <v>34077663.07</v>
      </c>
      <c r="D213" s="335">
        <v>610</v>
      </c>
      <c r="E213" s="332"/>
      <c r="F213" s="333"/>
      <c r="G213" s="330">
        <v>34077663.07</v>
      </c>
      <c r="H213" s="335">
        <v>610</v>
      </c>
    </row>
    <row r="214" spans="1:8" x14ac:dyDescent="0.2">
      <c r="A214" s="329"/>
      <c r="B214" s="329" t="s">
        <v>163</v>
      </c>
      <c r="C214" s="330">
        <v>30371624.670000002</v>
      </c>
      <c r="D214" s="335">
        <v>725</v>
      </c>
      <c r="E214" s="332">
        <f t="shared" si="3"/>
        <v>10240566.359999999</v>
      </c>
      <c r="F214" s="333">
        <f t="shared" si="3"/>
        <v>81</v>
      </c>
      <c r="G214" s="330">
        <v>40612191.030000001</v>
      </c>
      <c r="H214" s="335">
        <v>806</v>
      </c>
    </row>
    <row r="215" spans="1:8" ht="12" customHeight="1" x14ac:dyDescent="0.2">
      <c r="A215" s="323" t="s">
        <v>30</v>
      </c>
      <c r="B215" s="399" t="s">
        <v>31</v>
      </c>
      <c r="C215" s="399"/>
      <c r="D215" s="399"/>
      <c r="E215" s="399"/>
      <c r="F215" s="399"/>
      <c r="G215" s="399"/>
      <c r="H215" s="399"/>
    </row>
    <row r="216" spans="1:8" x14ac:dyDescent="0.2">
      <c r="A216" s="324"/>
      <c r="B216" s="324" t="s">
        <v>384</v>
      </c>
      <c r="C216" s="325">
        <v>34867663.159999996</v>
      </c>
      <c r="D216" s="334">
        <v>953</v>
      </c>
      <c r="E216" s="327">
        <f t="shared" si="3"/>
        <v>-6824818.1100000003</v>
      </c>
      <c r="F216" s="328">
        <f t="shared" si="3"/>
        <v>-34</v>
      </c>
      <c r="G216" s="325">
        <v>28042845.050000001</v>
      </c>
      <c r="H216" s="334">
        <v>919</v>
      </c>
    </row>
    <row r="217" spans="1:8" x14ac:dyDescent="0.2">
      <c r="A217" s="329"/>
      <c r="B217" s="329" t="s">
        <v>152</v>
      </c>
      <c r="C217" s="330">
        <v>1161107.93</v>
      </c>
      <c r="D217" s="335">
        <v>38</v>
      </c>
      <c r="E217" s="332"/>
      <c r="F217" s="333"/>
      <c r="G217" s="330">
        <v>1161107.93</v>
      </c>
      <c r="H217" s="335">
        <v>38</v>
      </c>
    </row>
    <row r="218" spans="1:8" x14ac:dyDescent="0.2">
      <c r="A218" s="329"/>
      <c r="B218" s="329" t="s">
        <v>153</v>
      </c>
      <c r="C218" s="330">
        <v>2018546.26</v>
      </c>
      <c r="D218" s="335">
        <v>73</v>
      </c>
      <c r="E218" s="332">
        <f t="shared" si="3"/>
        <v>-479411.62</v>
      </c>
      <c r="F218" s="333">
        <f t="shared" si="3"/>
        <v>0</v>
      </c>
      <c r="G218" s="330">
        <v>1539134.64</v>
      </c>
      <c r="H218" s="335">
        <v>73</v>
      </c>
    </row>
    <row r="219" spans="1:8" x14ac:dyDescent="0.2">
      <c r="A219" s="329"/>
      <c r="B219" s="329" t="s">
        <v>154</v>
      </c>
      <c r="C219" s="330">
        <v>1541901.4</v>
      </c>
      <c r="D219" s="335">
        <v>48</v>
      </c>
      <c r="E219" s="332">
        <f t="shared" si="3"/>
        <v>-1095825.79</v>
      </c>
      <c r="F219" s="333">
        <f t="shared" si="3"/>
        <v>0</v>
      </c>
      <c r="G219" s="330">
        <v>446075.61</v>
      </c>
      <c r="H219" s="335">
        <v>48</v>
      </c>
    </row>
    <row r="220" spans="1:8" x14ac:dyDescent="0.2">
      <c r="A220" s="329"/>
      <c r="B220" s="329" t="s">
        <v>155</v>
      </c>
      <c r="C220" s="330">
        <v>3883462.81</v>
      </c>
      <c r="D220" s="335">
        <v>125</v>
      </c>
      <c r="E220" s="332">
        <f t="shared" si="3"/>
        <v>-226711.13</v>
      </c>
      <c r="F220" s="333">
        <f t="shared" si="3"/>
        <v>0</v>
      </c>
      <c r="G220" s="330">
        <v>3656751.68</v>
      </c>
      <c r="H220" s="335">
        <v>125</v>
      </c>
    </row>
    <row r="221" spans="1:8" x14ac:dyDescent="0.2">
      <c r="A221" s="329"/>
      <c r="B221" s="329" t="s">
        <v>156</v>
      </c>
      <c r="C221" s="330">
        <v>3883464.81</v>
      </c>
      <c r="D221" s="335">
        <v>104</v>
      </c>
      <c r="E221" s="332">
        <f t="shared" si="3"/>
        <v>-669948.23</v>
      </c>
      <c r="F221" s="333">
        <f t="shared" si="3"/>
        <v>0</v>
      </c>
      <c r="G221" s="330">
        <v>3213516.58</v>
      </c>
      <c r="H221" s="335">
        <v>104</v>
      </c>
    </row>
    <row r="222" spans="1:8" x14ac:dyDescent="0.2">
      <c r="A222" s="329"/>
      <c r="B222" s="329" t="s">
        <v>157</v>
      </c>
      <c r="C222" s="330">
        <v>2534975.12</v>
      </c>
      <c r="D222" s="335">
        <v>56</v>
      </c>
      <c r="E222" s="332">
        <f t="shared" si="3"/>
        <v>-1160081.3899999999</v>
      </c>
      <c r="F222" s="333">
        <f t="shared" si="3"/>
        <v>0</v>
      </c>
      <c r="G222" s="330">
        <v>1374893.73</v>
      </c>
      <c r="H222" s="335">
        <v>56</v>
      </c>
    </row>
    <row r="223" spans="1:8" x14ac:dyDescent="0.2">
      <c r="A223" s="329"/>
      <c r="B223" s="329" t="s">
        <v>158</v>
      </c>
      <c r="C223" s="330">
        <v>2104933.46</v>
      </c>
      <c r="D223" s="335">
        <v>37</v>
      </c>
      <c r="E223" s="332">
        <f t="shared" si="3"/>
        <v>-963059.3</v>
      </c>
      <c r="F223" s="333">
        <f t="shared" si="3"/>
        <v>0</v>
      </c>
      <c r="G223" s="330">
        <v>1141874.1599999999</v>
      </c>
      <c r="H223" s="335">
        <v>37</v>
      </c>
    </row>
    <row r="224" spans="1:8" x14ac:dyDescent="0.2">
      <c r="A224" s="329"/>
      <c r="B224" s="329" t="s">
        <v>159</v>
      </c>
      <c r="C224" s="330">
        <v>2010484.85</v>
      </c>
      <c r="D224" s="335">
        <v>58</v>
      </c>
      <c r="E224" s="332">
        <f t="shared" si="3"/>
        <v>-345431.41</v>
      </c>
      <c r="F224" s="333">
        <f t="shared" si="3"/>
        <v>0</v>
      </c>
      <c r="G224" s="330">
        <v>1665053.44</v>
      </c>
      <c r="H224" s="335">
        <v>58</v>
      </c>
    </row>
    <row r="225" spans="1:8" x14ac:dyDescent="0.2">
      <c r="A225" s="329"/>
      <c r="B225" s="329" t="s">
        <v>160</v>
      </c>
      <c r="C225" s="330">
        <v>3883463.81</v>
      </c>
      <c r="D225" s="335">
        <v>95</v>
      </c>
      <c r="E225" s="332"/>
      <c r="F225" s="333"/>
      <c r="G225" s="330">
        <v>3883463.81</v>
      </c>
      <c r="H225" s="335">
        <v>95</v>
      </c>
    </row>
    <row r="226" spans="1:8" x14ac:dyDescent="0.2">
      <c r="A226" s="329"/>
      <c r="B226" s="329" t="s">
        <v>161</v>
      </c>
      <c r="C226" s="330">
        <v>3883464.81</v>
      </c>
      <c r="D226" s="335">
        <v>111</v>
      </c>
      <c r="E226" s="332"/>
      <c r="F226" s="333"/>
      <c r="G226" s="330">
        <v>3883464.81</v>
      </c>
      <c r="H226" s="335">
        <v>111</v>
      </c>
    </row>
    <row r="227" spans="1:8" x14ac:dyDescent="0.2">
      <c r="A227" s="329"/>
      <c r="B227" s="329" t="s">
        <v>162</v>
      </c>
      <c r="C227" s="330">
        <v>3883450.81</v>
      </c>
      <c r="D227" s="335">
        <v>77</v>
      </c>
      <c r="E227" s="332"/>
      <c r="F227" s="333"/>
      <c r="G227" s="330">
        <v>3883450.81</v>
      </c>
      <c r="H227" s="335">
        <v>77</v>
      </c>
    </row>
    <row r="228" spans="1:8" x14ac:dyDescent="0.2">
      <c r="A228" s="329"/>
      <c r="B228" s="329" t="s">
        <v>163</v>
      </c>
      <c r="C228" s="330">
        <v>4078407.09</v>
      </c>
      <c r="D228" s="335">
        <v>131</v>
      </c>
      <c r="E228" s="332">
        <f t="shared" si="3"/>
        <v>-1884349.24</v>
      </c>
      <c r="F228" s="333">
        <f t="shared" si="3"/>
        <v>-34</v>
      </c>
      <c r="G228" s="330">
        <v>2194057.85</v>
      </c>
      <c r="H228" s="335">
        <v>97</v>
      </c>
    </row>
    <row r="229" spans="1:8" ht="12" customHeight="1" x14ac:dyDescent="0.2">
      <c r="A229" s="323" t="s">
        <v>32</v>
      </c>
      <c r="B229" s="399" t="s">
        <v>33</v>
      </c>
      <c r="C229" s="399"/>
      <c r="D229" s="399"/>
      <c r="E229" s="399"/>
      <c r="F229" s="399"/>
      <c r="G229" s="399"/>
      <c r="H229" s="399"/>
    </row>
    <row r="230" spans="1:8" x14ac:dyDescent="0.2">
      <c r="A230" s="324"/>
      <c r="B230" s="324" t="s">
        <v>384</v>
      </c>
      <c r="C230" s="325">
        <v>66346774.82</v>
      </c>
      <c r="D230" s="326">
        <v>2134</v>
      </c>
      <c r="E230" s="327">
        <f t="shared" si="3"/>
        <v>37016.18</v>
      </c>
      <c r="F230" s="328">
        <f t="shared" si="3"/>
        <v>0</v>
      </c>
      <c r="G230" s="325">
        <v>66383791</v>
      </c>
      <c r="H230" s="326">
        <v>2134</v>
      </c>
    </row>
    <row r="231" spans="1:8" x14ac:dyDescent="0.2">
      <c r="A231" s="329"/>
      <c r="B231" s="329" t="s">
        <v>152</v>
      </c>
      <c r="C231" s="330">
        <v>5548013.3799999999</v>
      </c>
      <c r="D231" s="335">
        <v>182</v>
      </c>
      <c r="E231" s="332"/>
      <c r="F231" s="333"/>
      <c r="G231" s="330">
        <v>5548013.3799999999</v>
      </c>
      <c r="H231" s="335">
        <v>182</v>
      </c>
    </row>
    <row r="232" spans="1:8" x14ac:dyDescent="0.2">
      <c r="A232" s="329"/>
      <c r="B232" s="329" t="s">
        <v>153</v>
      </c>
      <c r="C232" s="330">
        <v>5305253.1399999997</v>
      </c>
      <c r="D232" s="335">
        <v>182</v>
      </c>
      <c r="E232" s="332"/>
      <c r="F232" s="333"/>
      <c r="G232" s="330">
        <v>5305253.1399999997</v>
      </c>
      <c r="H232" s="335">
        <v>182</v>
      </c>
    </row>
    <row r="233" spans="1:8" x14ac:dyDescent="0.2">
      <c r="A233" s="329"/>
      <c r="B233" s="329" t="s">
        <v>154</v>
      </c>
      <c r="C233" s="330">
        <v>5305253.1399999997</v>
      </c>
      <c r="D233" s="335">
        <v>182</v>
      </c>
      <c r="E233" s="332"/>
      <c r="F233" s="333"/>
      <c r="G233" s="330">
        <v>5305253.1399999997</v>
      </c>
      <c r="H233" s="335">
        <v>182</v>
      </c>
    </row>
    <row r="234" spans="1:8" x14ac:dyDescent="0.2">
      <c r="A234" s="329"/>
      <c r="B234" s="329" t="s">
        <v>155</v>
      </c>
      <c r="C234" s="330">
        <v>5305253.1399999997</v>
      </c>
      <c r="D234" s="335">
        <v>182</v>
      </c>
      <c r="E234" s="332"/>
      <c r="F234" s="333"/>
      <c r="G234" s="330">
        <v>5305253.1399999997</v>
      </c>
      <c r="H234" s="335">
        <v>182</v>
      </c>
    </row>
    <row r="235" spans="1:8" x14ac:dyDescent="0.2">
      <c r="A235" s="329"/>
      <c r="B235" s="329" t="s">
        <v>156</v>
      </c>
      <c r="C235" s="330">
        <v>5305253.1399999997</v>
      </c>
      <c r="D235" s="335">
        <v>182</v>
      </c>
      <c r="E235" s="332"/>
      <c r="F235" s="333"/>
      <c r="G235" s="330">
        <v>5305253.1399999997</v>
      </c>
      <c r="H235" s="335">
        <v>182</v>
      </c>
    </row>
    <row r="236" spans="1:8" x14ac:dyDescent="0.2">
      <c r="A236" s="329"/>
      <c r="B236" s="329" t="s">
        <v>157</v>
      </c>
      <c r="C236" s="330">
        <v>5305253.1399999997</v>
      </c>
      <c r="D236" s="335">
        <v>182</v>
      </c>
      <c r="E236" s="332"/>
      <c r="F236" s="333"/>
      <c r="G236" s="330">
        <v>5305253.1399999997</v>
      </c>
      <c r="H236" s="335">
        <v>182</v>
      </c>
    </row>
    <row r="237" spans="1:8" x14ac:dyDescent="0.2">
      <c r="A237" s="329"/>
      <c r="B237" s="329" t="s">
        <v>158</v>
      </c>
      <c r="C237" s="330">
        <v>5305253.1399999997</v>
      </c>
      <c r="D237" s="335">
        <v>182</v>
      </c>
      <c r="E237" s="332"/>
      <c r="F237" s="333"/>
      <c r="G237" s="330">
        <v>5305253.1399999997</v>
      </c>
      <c r="H237" s="335">
        <v>182</v>
      </c>
    </row>
    <row r="238" spans="1:8" x14ac:dyDescent="0.2">
      <c r="A238" s="329"/>
      <c r="B238" s="329" t="s">
        <v>159</v>
      </c>
      <c r="C238" s="330">
        <v>6296293.2800000003</v>
      </c>
      <c r="D238" s="335">
        <v>182</v>
      </c>
      <c r="E238" s="332"/>
      <c r="F238" s="333"/>
      <c r="G238" s="330">
        <v>6296293.2800000003</v>
      </c>
      <c r="H238" s="335">
        <v>182</v>
      </c>
    </row>
    <row r="239" spans="1:8" x14ac:dyDescent="0.2">
      <c r="A239" s="329"/>
      <c r="B239" s="329" t="s">
        <v>160</v>
      </c>
      <c r="C239" s="330">
        <v>5305253.1399999997</v>
      </c>
      <c r="D239" s="335">
        <v>182</v>
      </c>
      <c r="E239" s="332"/>
      <c r="F239" s="333"/>
      <c r="G239" s="330">
        <v>5305253.1399999997</v>
      </c>
      <c r="H239" s="335">
        <v>182</v>
      </c>
    </row>
    <row r="240" spans="1:8" x14ac:dyDescent="0.2">
      <c r="A240" s="329"/>
      <c r="B240" s="329" t="s">
        <v>161</v>
      </c>
      <c r="C240" s="330">
        <v>5502287.5</v>
      </c>
      <c r="D240" s="335">
        <v>182</v>
      </c>
      <c r="E240" s="332"/>
      <c r="F240" s="333"/>
      <c r="G240" s="330">
        <v>5502287.5</v>
      </c>
      <c r="H240" s="335">
        <v>182</v>
      </c>
    </row>
    <row r="241" spans="1:8" x14ac:dyDescent="0.2">
      <c r="A241" s="329"/>
      <c r="B241" s="329" t="s">
        <v>162</v>
      </c>
      <c r="C241" s="330">
        <v>6375246.3300000001</v>
      </c>
      <c r="D241" s="335">
        <v>126</v>
      </c>
      <c r="E241" s="332"/>
      <c r="F241" s="333"/>
      <c r="G241" s="330">
        <v>6375246.3300000001</v>
      </c>
      <c r="H241" s="335">
        <v>126</v>
      </c>
    </row>
    <row r="242" spans="1:8" x14ac:dyDescent="0.2">
      <c r="A242" s="329"/>
      <c r="B242" s="329" t="s">
        <v>163</v>
      </c>
      <c r="C242" s="330">
        <v>5488162.3499999996</v>
      </c>
      <c r="D242" s="335">
        <v>188</v>
      </c>
      <c r="E242" s="332">
        <f t="shared" si="3"/>
        <v>37016.18</v>
      </c>
      <c r="F242" s="333">
        <f t="shared" si="3"/>
        <v>0</v>
      </c>
      <c r="G242" s="330">
        <v>5525178.5300000003</v>
      </c>
      <c r="H242" s="335">
        <v>188</v>
      </c>
    </row>
    <row r="243" spans="1:8" ht="12" customHeight="1" x14ac:dyDescent="0.2">
      <c r="A243" s="323" t="s">
        <v>34</v>
      </c>
      <c r="B243" s="399" t="s">
        <v>35</v>
      </c>
      <c r="C243" s="399"/>
      <c r="D243" s="399"/>
      <c r="E243" s="399"/>
      <c r="F243" s="399"/>
      <c r="G243" s="399"/>
      <c r="H243" s="399"/>
    </row>
    <row r="244" spans="1:8" x14ac:dyDescent="0.2">
      <c r="A244" s="324"/>
      <c r="B244" s="324" t="s">
        <v>384</v>
      </c>
      <c r="C244" s="325">
        <v>853377597.42999995</v>
      </c>
      <c r="D244" s="326">
        <v>17741</v>
      </c>
      <c r="E244" s="327">
        <f t="shared" si="3"/>
        <v>22885062.809999999</v>
      </c>
      <c r="F244" s="328">
        <f t="shared" si="3"/>
        <v>0</v>
      </c>
      <c r="G244" s="325">
        <v>876262660.24000001</v>
      </c>
      <c r="H244" s="326">
        <v>17741</v>
      </c>
    </row>
    <row r="245" spans="1:8" x14ac:dyDescent="0.2">
      <c r="A245" s="329"/>
      <c r="B245" s="329" t="s">
        <v>152</v>
      </c>
      <c r="C245" s="330">
        <v>30423584.620000001</v>
      </c>
      <c r="D245" s="331">
        <v>1473</v>
      </c>
      <c r="E245" s="332"/>
      <c r="F245" s="333"/>
      <c r="G245" s="330">
        <v>30423584.620000001</v>
      </c>
      <c r="H245" s="331">
        <v>1473</v>
      </c>
    </row>
    <row r="246" spans="1:8" x14ac:dyDescent="0.2">
      <c r="A246" s="329"/>
      <c r="B246" s="329" t="s">
        <v>153</v>
      </c>
      <c r="C246" s="330">
        <v>25688871.120000001</v>
      </c>
      <c r="D246" s="331">
        <v>1473</v>
      </c>
      <c r="E246" s="332"/>
      <c r="F246" s="333"/>
      <c r="G246" s="330">
        <v>25688871.120000001</v>
      </c>
      <c r="H246" s="331">
        <v>1473</v>
      </c>
    </row>
    <row r="247" spans="1:8" x14ac:dyDescent="0.2">
      <c r="A247" s="329"/>
      <c r="B247" s="329" t="s">
        <v>154</v>
      </c>
      <c r="C247" s="330">
        <v>24016270.84</v>
      </c>
      <c r="D247" s="331">
        <v>1473</v>
      </c>
      <c r="E247" s="332"/>
      <c r="F247" s="333"/>
      <c r="G247" s="330">
        <v>24016270.84</v>
      </c>
      <c r="H247" s="331">
        <v>1473</v>
      </c>
    </row>
    <row r="248" spans="1:8" x14ac:dyDescent="0.2">
      <c r="A248" s="329"/>
      <c r="B248" s="329" t="s">
        <v>155</v>
      </c>
      <c r="C248" s="330">
        <v>80190468.310000002</v>
      </c>
      <c r="D248" s="331">
        <v>1473</v>
      </c>
      <c r="E248" s="332"/>
      <c r="F248" s="333"/>
      <c r="G248" s="330">
        <v>80190468.310000002</v>
      </c>
      <c r="H248" s="331">
        <v>1473</v>
      </c>
    </row>
    <row r="249" spans="1:8" x14ac:dyDescent="0.2">
      <c r="A249" s="329"/>
      <c r="B249" s="329" t="s">
        <v>156</v>
      </c>
      <c r="C249" s="330">
        <v>190764646.77000001</v>
      </c>
      <c r="D249" s="331">
        <v>1473</v>
      </c>
      <c r="E249" s="332"/>
      <c r="F249" s="333"/>
      <c r="G249" s="330">
        <v>190764646.77000001</v>
      </c>
      <c r="H249" s="331">
        <v>1473</v>
      </c>
    </row>
    <row r="250" spans="1:8" x14ac:dyDescent="0.2">
      <c r="A250" s="329"/>
      <c r="B250" s="329" t="s">
        <v>157</v>
      </c>
      <c r="C250" s="330">
        <v>65368117.210000001</v>
      </c>
      <c r="D250" s="331">
        <v>1473</v>
      </c>
      <c r="E250" s="332"/>
      <c r="F250" s="333"/>
      <c r="G250" s="330">
        <v>65368117.210000001</v>
      </c>
      <c r="H250" s="331">
        <v>1473</v>
      </c>
    </row>
    <row r="251" spans="1:8" x14ac:dyDescent="0.2">
      <c r="A251" s="329"/>
      <c r="B251" s="329" t="s">
        <v>158</v>
      </c>
      <c r="C251" s="330">
        <v>65368117.210000001</v>
      </c>
      <c r="D251" s="331">
        <v>1473</v>
      </c>
      <c r="E251" s="332"/>
      <c r="F251" s="333"/>
      <c r="G251" s="330">
        <v>65368117.210000001</v>
      </c>
      <c r="H251" s="331">
        <v>1473</v>
      </c>
    </row>
    <row r="252" spans="1:8" x14ac:dyDescent="0.2">
      <c r="A252" s="329"/>
      <c r="B252" s="329" t="s">
        <v>159</v>
      </c>
      <c r="C252" s="330">
        <v>75622912.200000003</v>
      </c>
      <c r="D252" s="331">
        <v>1523</v>
      </c>
      <c r="E252" s="332"/>
      <c r="F252" s="333"/>
      <c r="G252" s="330">
        <v>75622912.200000003</v>
      </c>
      <c r="H252" s="331">
        <v>1523</v>
      </c>
    </row>
    <row r="253" spans="1:8" x14ac:dyDescent="0.2">
      <c r="A253" s="329"/>
      <c r="B253" s="329" t="s">
        <v>160</v>
      </c>
      <c r="C253" s="330">
        <v>65368117.210000001</v>
      </c>
      <c r="D253" s="331">
        <v>1473</v>
      </c>
      <c r="E253" s="332"/>
      <c r="F253" s="333"/>
      <c r="G253" s="330">
        <v>65368117.210000001</v>
      </c>
      <c r="H253" s="331">
        <v>1473</v>
      </c>
    </row>
    <row r="254" spans="1:8" x14ac:dyDescent="0.2">
      <c r="A254" s="329"/>
      <c r="B254" s="329" t="s">
        <v>161</v>
      </c>
      <c r="C254" s="330">
        <v>85491532.489999995</v>
      </c>
      <c r="D254" s="331">
        <v>1473</v>
      </c>
      <c r="E254" s="332"/>
      <c r="F254" s="333"/>
      <c r="G254" s="330">
        <v>85491532.489999995</v>
      </c>
      <c r="H254" s="331">
        <v>1473</v>
      </c>
    </row>
    <row r="255" spans="1:8" x14ac:dyDescent="0.2">
      <c r="A255" s="329"/>
      <c r="B255" s="329" t="s">
        <v>162</v>
      </c>
      <c r="C255" s="330">
        <v>79474902.670000002</v>
      </c>
      <c r="D255" s="331">
        <v>1483</v>
      </c>
      <c r="E255" s="332"/>
      <c r="F255" s="333"/>
      <c r="G255" s="330">
        <v>79474902.670000002</v>
      </c>
      <c r="H255" s="331">
        <v>1483</v>
      </c>
    </row>
    <row r="256" spans="1:8" x14ac:dyDescent="0.2">
      <c r="A256" s="329"/>
      <c r="B256" s="329" t="s">
        <v>163</v>
      </c>
      <c r="C256" s="330">
        <v>65600056.780000001</v>
      </c>
      <c r="D256" s="331">
        <v>1478</v>
      </c>
      <c r="E256" s="332">
        <f t="shared" si="3"/>
        <v>22885062.809999999</v>
      </c>
      <c r="F256" s="333">
        <f t="shared" si="3"/>
        <v>0</v>
      </c>
      <c r="G256" s="330">
        <v>88485119.590000004</v>
      </c>
      <c r="H256" s="331">
        <v>1478</v>
      </c>
    </row>
    <row r="257" spans="1:8" ht="12" customHeight="1" x14ac:dyDescent="0.2">
      <c r="A257" s="323" t="s">
        <v>36</v>
      </c>
      <c r="B257" s="399" t="s">
        <v>37</v>
      </c>
      <c r="C257" s="399"/>
      <c r="D257" s="399"/>
      <c r="E257" s="399"/>
      <c r="F257" s="399"/>
      <c r="G257" s="399"/>
      <c r="H257" s="399"/>
    </row>
    <row r="258" spans="1:8" x14ac:dyDescent="0.2">
      <c r="A258" s="324"/>
      <c r="B258" s="324" t="s">
        <v>384</v>
      </c>
      <c r="C258" s="325">
        <v>285383787</v>
      </c>
      <c r="D258" s="326">
        <v>7672</v>
      </c>
      <c r="E258" s="327">
        <f t="shared" si="3"/>
        <v>7761672.46</v>
      </c>
      <c r="F258" s="328">
        <f t="shared" si="3"/>
        <v>0</v>
      </c>
      <c r="G258" s="325">
        <v>293145459.45999998</v>
      </c>
      <c r="H258" s="326">
        <v>7672</v>
      </c>
    </row>
    <row r="259" spans="1:8" x14ac:dyDescent="0.2">
      <c r="A259" s="329"/>
      <c r="B259" s="329" t="s">
        <v>152</v>
      </c>
      <c r="C259" s="330">
        <v>22054199.25</v>
      </c>
      <c r="D259" s="335">
        <v>593</v>
      </c>
      <c r="E259" s="332"/>
      <c r="F259" s="333"/>
      <c r="G259" s="330">
        <v>22054199.25</v>
      </c>
      <c r="H259" s="335">
        <v>593</v>
      </c>
    </row>
    <row r="260" spans="1:8" x14ac:dyDescent="0.2">
      <c r="A260" s="329"/>
      <c r="B260" s="329" t="s">
        <v>153</v>
      </c>
      <c r="C260" s="330">
        <v>26069478.239999998</v>
      </c>
      <c r="D260" s="335">
        <v>750</v>
      </c>
      <c r="E260" s="332"/>
      <c r="F260" s="333"/>
      <c r="G260" s="330">
        <v>26069478.239999998</v>
      </c>
      <c r="H260" s="335">
        <v>750</v>
      </c>
    </row>
    <row r="261" spans="1:8" x14ac:dyDescent="0.2">
      <c r="A261" s="329"/>
      <c r="B261" s="329" t="s">
        <v>154</v>
      </c>
      <c r="C261" s="330">
        <v>26785075.039999999</v>
      </c>
      <c r="D261" s="335">
        <v>802</v>
      </c>
      <c r="E261" s="332"/>
      <c r="F261" s="333"/>
      <c r="G261" s="330">
        <v>26785075.039999999</v>
      </c>
      <c r="H261" s="335">
        <v>802</v>
      </c>
    </row>
    <row r="262" spans="1:8" x14ac:dyDescent="0.2">
      <c r="A262" s="329"/>
      <c r="B262" s="329" t="s">
        <v>155</v>
      </c>
      <c r="C262" s="330">
        <v>24822511.969999999</v>
      </c>
      <c r="D262" s="335">
        <v>775</v>
      </c>
      <c r="E262" s="332"/>
      <c r="F262" s="333"/>
      <c r="G262" s="330">
        <v>24822511.969999999</v>
      </c>
      <c r="H262" s="335">
        <v>775</v>
      </c>
    </row>
    <row r="263" spans="1:8" x14ac:dyDescent="0.2">
      <c r="A263" s="329"/>
      <c r="B263" s="329" t="s">
        <v>156</v>
      </c>
      <c r="C263" s="330">
        <v>24822511.949999999</v>
      </c>
      <c r="D263" s="335">
        <v>773</v>
      </c>
      <c r="E263" s="332"/>
      <c r="F263" s="333"/>
      <c r="G263" s="330">
        <v>24822511.949999999</v>
      </c>
      <c r="H263" s="335">
        <v>773</v>
      </c>
    </row>
    <row r="264" spans="1:8" x14ac:dyDescent="0.2">
      <c r="A264" s="329"/>
      <c r="B264" s="329" t="s">
        <v>157</v>
      </c>
      <c r="C264" s="330">
        <v>23496208.329999998</v>
      </c>
      <c r="D264" s="335">
        <v>703</v>
      </c>
      <c r="E264" s="332"/>
      <c r="F264" s="333"/>
      <c r="G264" s="330">
        <v>23496208.329999998</v>
      </c>
      <c r="H264" s="335">
        <v>703</v>
      </c>
    </row>
    <row r="265" spans="1:8" x14ac:dyDescent="0.2">
      <c r="A265" s="329"/>
      <c r="B265" s="329" t="s">
        <v>158</v>
      </c>
      <c r="C265" s="330">
        <v>23496208.329999998</v>
      </c>
      <c r="D265" s="335">
        <v>703</v>
      </c>
      <c r="E265" s="332"/>
      <c r="F265" s="333"/>
      <c r="G265" s="330">
        <v>23496208.329999998</v>
      </c>
      <c r="H265" s="335">
        <v>703</v>
      </c>
    </row>
    <row r="266" spans="1:8" x14ac:dyDescent="0.2">
      <c r="A266" s="329"/>
      <c r="B266" s="329" t="s">
        <v>159</v>
      </c>
      <c r="C266" s="330">
        <v>23496208.329999998</v>
      </c>
      <c r="D266" s="335">
        <v>703</v>
      </c>
      <c r="E266" s="332"/>
      <c r="F266" s="333"/>
      <c r="G266" s="330">
        <v>23496208.329999998</v>
      </c>
      <c r="H266" s="335">
        <v>703</v>
      </c>
    </row>
    <row r="267" spans="1:8" x14ac:dyDescent="0.2">
      <c r="A267" s="329"/>
      <c r="B267" s="329" t="s">
        <v>160</v>
      </c>
      <c r="C267" s="330">
        <v>23496205.329999998</v>
      </c>
      <c r="D267" s="335">
        <v>449</v>
      </c>
      <c r="E267" s="332"/>
      <c r="F267" s="333"/>
      <c r="G267" s="330">
        <v>23496205.329999998</v>
      </c>
      <c r="H267" s="335">
        <v>449</v>
      </c>
    </row>
    <row r="268" spans="1:8" x14ac:dyDescent="0.2">
      <c r="A268" s="329"/>
      <c r="B268" s="329" t="s">
        <v>161</v>
      </c>
      <c r="C268" s="330">
        <v>21496205.329999998</v>
      </c>
      <c r="D268" s="335">
        <v>379</v>
      </c>
      <c r="E268" s="332"/>
      <c r="F268" s="333"/>
      <c r="G268" s="330">
        <v>21496205.329999998</v>
      </c>
      <c r="H268" s="335">
        <v>379</v>
      </c>
    </row>
    <row r="269" spans="1:8" x14ac:dyDescent="0.2">
      <c r="A269" s="329"/>
      <c r="B269" s="329" t="s">
        <v>162</v>
      </c>
      <c r="C269" s="330">
        <v>23678013.140000001</v>
      </c>
      <c r="D269" s="335">
        <v>392</v>
      </c>
      <c r="E269" s="332"/>
      <c r="F269" s="333"/>
      <c r="G269" s="330">
        <v>23678013.140000001</v>
      </c>
      <c r="H269" s="335">
        <v>392</v>
      </c>
    </row>
    <row r="270" spans="1:8" x14ac:dyDescent="0.2">
      <c r="A270" s="329"/>
      <c r="B270" s="329" t="s">
        <v>163</v>
      </c>
      <c r="C270" s="330">
        <v>21670961.760000002</v>
      </c>
      <c r="D270" s="335">
        <v>650</v>
      </c>
      <c r="E270" s="332">
        <f t="shared" ref="E270:F325" si="4">G270-C270</f>
        <v>7761672.46</v>
      </c>
      <c r="F270" s="333">
        <f t="shared" si="4"/>
        <v>0</v>
      </c>
      <c r="G270" s="330">
        <v>29432634.219999999</v>
      </c>
      <c r="H270" s="335">
        <v>650</v>
      </c>
    </row>
    <row r="271" spans="1:8" ht="12" customHeight="1" x14ac:dyDescent="0.2">
      <c r="A271" s="323" t="s">
        <v>38</v>
      </c>
      <c r="B271" s="399" t="s">
        <v>39</v>
      </c>
      <c r="C271" s="399"/>
      <c r="D271" s="399"/>
      <c r="E271" s="399"/>
      <c r="F271" s="399"/>
      <c r="G271" s="399"/>
      <c r="H271" s="399"/>
    </row>
    <row r="272" spans="1:8" x14ac:dyDescent="0.2">
      <c r="A272" s="324"/>
      <c r="B272" s="324" t="s">
        <v>384</v>
      </c>
      <c r="C272" s="325">
        <v>214215157.40000001</v>
      </c>
      <c r="D272" s="326">
        <v>6338</v>
      </c>
      <c r="E272" s="327">
        <f t="shared" si="4"/>
        <v>3314809.16</v>
      </c>
      <c r="F272" s="328">
        <f t="shared" si="4"/>
        <v>0</v>
      </c>
      <c r="G272" s="325">
        <v>217529966.56</v>
      </c>
      <c r="H272" s="326">
        <v>6338</v>
      </c>
    </row>
    <row r="273" spans="1:8" x14ac:dyDescent="0.2">
      <c r="A273" s="329"/>
      <c r="B273" s="329" t="s">
        <v>152</v>
      </c>
      <c r="C273" s="330">
        <v>14905759.060000001</v>
      </c>
      <c r="D273" s="335">
        <v>518</v>
      </c>
      <c r="E273" s="332"/>
      <c r="F273" s="333"/>
      <c r="G273" s="330">
        <v>14905759.060000001</v>
      </c>
      <c r="H273" s="335">
        <v>518</v>
      </c>
    </row>
    <row r="274" spans="1:8" x14ac:dyDescent="0.2">
      <c r="A274" s="329"/>
      <c r="B274" s="329" t="s">
        <v>153</v>
      </c>
      <c r="C274" s="330">
        <v>20421106.100000001</v>
      </c>
      <c r="D274" s="335">
        <v>518</v>
      </c>
      <c r="E274" s="332"/>
      <c r="F274" s="333"/>
      <c r="G274" s="330">
        <v>20421106.100000001</v>
      </c>
      <c r="H274" s="335">
        <v>518</v>
      </c>
    </row>
    <row r="275" spans="1:8" x14ac:dyDescent="0.2">
      <c r="A275" s="329"/>
      <c r="B275" s="329" t="s">
        <v>154</v>
      </c>
      <c r="C275" s="330">
        <v>16765871.99</v>
      </c>
      <c r="D275" s="335">
        <v>518</v>
      </c>
      <c r="E275" s="332"/>
      <c r="F275" s="333"/>
      <c r="G275" s="330">
        <v>16765871.99</v>
      </c>
      <c r="H275" s="335">
        <v>518</v>
      </c>
    </row>
    <row r="276" spans="1:8" x14ac:dyDescent="0.2">
      <c r="A276" s="329"/>
      <c r="B276" s="329" t="s">
        <v>155</v>
      </c>
      <c r="C276" s="330">
        <v>16260018.24</v>
      </c>
      <c r="D276" s="335">
        <v>518</v>
      </c>
      <c r="E276" s="332"/>
      <c r="F276" s="333"/>
      <c r="G276" s="330">
        <v>16260018.24</v>
      </c>
      <c r="H276" s="335">
        <v>518</v>
      </c>
    </row>
    <row r="277" spans="1:8" x14ac:dyDescent="0.2">
      <c r="A277" s="329"/>
      <c r="B277" s="329" t="s">
        <v>156</v>
      </c>
      <c r="C277" s="330">
        <v>16260018.24</v>
      </c>
      <c r="D277" s="335">
        <v>518</v>
      </c>
      <c r="E277" s="332"/>
      <c r="F277" s="333"/>
      <c r="G277" s="330">
        <v>16260018.24</v>
      </c>
      <c r="H277" s="335">
        <v>518</v>
      </c>
    </row>
    <row r="278" spans="1:8" x14ac:dyDescent="0.2">
      <c r="A278" s="329"/>
      <c r="B278" s="329" t="s">
        <v>157</v>
      </c>
      <c r="C278" s="330">
        <v>16260018.24</v>
      </c>
      <c r="D278" s="335">
        <v>518</v>
      </c>
      <c r="E278" s="332"/>
      <c r="F278" s="333"/>
      <c r="G278" s="330">
        <v>16260018.24</v>
      </c>
      <c r="H278" s="335">
        <v>518</v>
      </c>
    </row>
    <row r="279" spans="1:8" x14ac:dyDescent="0.2">
      <c r="A279" s="329"/>
      <c r="B279" s="329" t="s">
        <v>158</v>
      </c>
      <c r="C279" s="330">
        <v>16260018.24</v>
      </c>
      <c r="D279" s="335">
        <v>518</v>
      </c>
      <c r="E279" s="332"/>
      <c r="F279" s="333"/>
      <c r="G279" s="330">
        <v>16260018.24</v>
      </c>
      <c r="H279" s="335">
        <v>518</v>
      </c>
    </row>
    <row r="280" spans="1:8" x14ac:dyDescent="0.2">
      <c r="A280" s="329"/>
      <c r="B280" s="329" t="s">
        <v>159</v>
      </c>
      <c r="C280" s="330">
        <v>18943137.350000001</v>
      </c>
      <c r="D280" s="335">
        <v>549</v>
      </c>
      <c r="E280" s="332"/>
      <c r="F280" s="333"/>
      <c r="G280" s="330">
        <v>18943137.350000001</v>
      </c>
      <c r="H280" s="335">
        <v>549</v>
      </c>
    </row>
    <row r="281" spans="1:8" x14ac:dyDescent="0.2">
      <c r="A281" s="329"/>
      <c r="B281" s="329" t="s">
        <v>160</v>
      </c>
      <c r="C281" s="330">
        <v>16260018.24</v>
      </c>
      <c r="D281" s="335">
        <v>518</v>
      </c>
      <c r="E281" s="332"/>
      <c r="F281" s="333"/>
      <c r="G281" s="330">
        <v>16260018.24</v>
      </c>
      <c r="H281" s="335">
        <v>518</v>
      </c>
    </row>
    <row r="282" spans="1:8" x14ac:dyDescent="0.2">
      <c r="A282" s="329"/>
      <c r="B282" s="329" t="s">
        <v>161</v>
      </c>
      <c r="C282" s="330">
        <v>19823568.239999998</v>
      </c>
      <c r="D282" s="335">
        <v>518</v>
      </c>
      <c r="E282" s="332"/>
      <c r="F282" s="333"/>
      <c r="G282" s="330">
        <v>19823568.239999998</v>
      </c>
      <c r="H282" s="335">
        <v>518</v>
      </c>
    </row>
    <row r="283" spans="1:8" x14ac:dyDescent="0.2">
      <c r="A283" s="329"/>
      <c r="B283" s="329" t="s">
        <v>162</v>
      </c>
      <c r="C283" s="330">
        <v>25795575.530000001</v>
      </c>
      <c r="D283" s="335">
        <v>609</v>
      </c>
      <c r="E283" s="332"/>
      <c r="F283" s="333"/>
      <c r="G283" s="330">
        <v>25795575.530000001</v>
      </c>
      <c r="H283" s="335">
        <v>609</v>
      </c>
    </row>
    <row r="284" spans="1:8" x14ac:dyDescent="0.2">
      <c r="A284" s="329"/>
      <c r="B284" s="329" t="s">
        <v>163</v>
      </c>
      <c r="C284" s="330">
        <v>16260047.93</v>
      </c>
      <c r="D284" s="335">
        <v>518</v>
      </c>
      <c r="E284" s="332">
        <f t="shared" si="4"/>
        <v>3314809.16</v>
      </c>
      <c r="F284" s="333">
        <f t="shared" si="4"/>
        <v>0</v>
      </c>
      <c r="G284" s="330">
        <v>19574857.09</v>
      </c>
      <c r="H284" s="335">
        <v>518</v>
      </c>
    </row>
    <row r="285" spans="1:8" ht="12" customHeight="1" x14ac:dyDescent="0.2">
      <c r="A285" s="323" t="s">
        <v>40</v>
      </c>
      <c r="B285" s="399" t="s">
        <v>41</v>
      </c>
      <c r="C285" s="399"/>
      <c r="D285" s="399"/>
      <c r="E285" s="399"/>
      <c r="F285" s="399"/>
      <c r="G285" s="399"/>
      <c r="H285" s="399"/>
    </row>
    <row r="286" spans="1:8" x14ac:dyDescent="0.2">
      <c r="A286" s="324"/>
      <c r="B286" s="324" t="s">
        <v>384</v>
      </c>
      <c r="C286" s="325">
        <v>45826477.350000001</v>
      </c>
      <c r="D286" s="326">
        <v>1523</v>
      </c>
      <c r="E286" s="327">
        <f t="shared" si="4"/>
        <v>-1030647.38</v>
      </c>
      <c r="F286" s="328">
        <f t="shared" si="4"/>
        <v>-54</v>
      </c>
      <c r="G286" s="325">
        <v>44795829.969999999</v>
      </c>
      <c r="H286" s="326">
        <v>1469</v>
      </c>
    </row>
    <row r="287" spans="1:8" x14ac:dyDescent="0.2">
      <c r="A287" s="329"/>
      <c r="B287" s="329" t="s">
        <v>152</v>
      </c>
      <c r="C287" s="330">
        <v>2981398.37</v>
      </c>
      <c r="D287" s="335">
        <v>129</v>
      </c>
      <c r="E287" s="332"/>
      <c r="F287" s="333"/>
      <c r="G287" s="330">
        <v>2981398.37</v>
      </c>
      <c r="H287" s="335">
        <v>129</v>
      </c>
    </row>
    <row r="288" spans="1:8" x14ac:dyDescent="0.2">
      <c r="A288" s="329"/>
      <c r="B288" s="329" t="s">
        <v>153</v>
      </c>
      <c r="C288" s="330">
        <v>4064791.83</v>
      </c>
      <c r="D288" s="335">
        <v>129</v>
      </c>
      <c r="E288" s="332"/>
      <c r="F288" s="333"/>
      <c r="G288" s="330">
        <v>4064791.83</v>
      </c>
      <c r="H288" s="335">
        <v>129</v>
      </c>
    </row>
    <row r="289" spans="1:8" x14ac:dyDescent="0.2">
      <c r="A289" s="329"/>
      <c r="B289" s="329" t="s">
        <v>154</v>
      </c>
      <c r="C289" s="330">
        <v>4064791.83</v>
      </c>
      <c r="D289" s="335">
        <v>129</v>
      </c>
      <c r="E289" s="332">
        <f t="shared" si="4"/>
        <v>-650163.01</v>
      </c>
      <c r="F289" s="333">
        <f t="shared" si="4"/>
        <v>-29</v>
      </c>
      <c r="G289" s="330">
        <v>3414628.82</v>
      </c>
      <c r="H289" s="335">
        <v>100</v>
      </c>
    </row>
    <row r="290" spans="1:8" x14ac:dyDescent="0.2">
      <c r="A290" s="329"/>
      <c r="B290" s="329" t="s">
        <v>155</v>
      </c>
      <c r="C290" s="330">
        <v>4064791.83</v>
      </c>
      <c r="D290" s="335">
        <v>129</v>
      </c>
      <c r="E290" s="332"/>
      <c r="F290" s="333"/>
      <c r="G290" s="330">
        <v>4064791.83</v>
      </c>
      <c r="H290" s="335">
        <v>129</v>
      </c>
    </row>
    <row r="291" spans="1:8" x14ac:dyDescent="0.2">
      <c r="A291" s="329"/>
      <c r="B291" s="329" t="s">
        <v>156</v>
      </c>
      <c r="C291" s="330">
        <v>4064791.83</v>
      </c>
      <c r="D291" s="335">
        <v>129</v>
      </c>
      <c r="E291" s="332"/>
      <c r="F291" s="333"/>
      <c r="G291" s="330">
        <v>4064791.83</v>
      </c>
      <c r="H291" s="335">
        <v>129</v>
      </c>
    </row>
    <row r="292" spans="1:8" x14ac:dyDescent="0.2">
      <c r="A292" s="329"/>
      <c r="B292" s="329" t="s">
        <v>157</v>
      </c>
      <c r="C292" s="330">
        <v>4064791.83</v>
      </c>
      <c r="D292" s="335">
        <v>129</v>
      </c>
      <c r="E292" s="332"/>
      <c r="F292" s="333"/>
      <c r="G292" s="330">
        <v>4064791.83</v>
      </c>
      <c r="H292" s="335">
        <v>129</v>
      </c>
    </row>
    <row r="293" spans="1:8" x14ac:dyDescent="0.2">
      <c r="A293" s="329"/>
      <c r="B293" s="329" t="s">
        <v>158</v>
      </c>
      <c r="C293" s="330">
        <v>4064791.83</v>
      </c>
      <c r="D293" s="335">
        <v>130</v>
      </c>
      <c r="E293" s="332"/>
      <c r="F293" s="333"/>
      <c r="G293" s="330">
        <v>4064791.83</v>
      </c>
      <c r="H293" s="335">
        <v>130</v>
      </c>
    </row>
    <row r="294" spans="1:8" x14ac:dyDescent="0.2">
      <c r="A294" s="329"/>
      <c r="B294" s="329" t="s">
        <v>159</v>
      </c>
      <c r="C294" s="330">
        <v>2032397.91</v>
      </c>
      <c r="D294" s="335">
        <v>129</v>
      </c>
      <c r="E294" s="332"/>
      <c r="F294" s="333"/>
      <c r="G294" s="330">
        <v>2032397.91</v>
      </c>
      <c r="H294" s="335">
        <v>129</v>
      </c>
    </row>
    <row r="295" spans="1:8" x14ac:dyDescent="0.2">
      <c r="A295" s="329"/>
      <c r="B295" s="329" t="s">
        <v>160</v>
      </c>
      <c r="C295" s="330">
        <v>4064791.83</v>
      </c>
      <c r="D295" s="335">
        <v>129</v>
      </c>
      <c r="E295" s="332">
        <f t="shared" si="4"/>
        <v>-380484.37</v>
      </c>
      <c r="F295" s="333">
        <f t="shared" si="4"/>
        <v>-25</v>
      </c>
      <c r="G295" s="330">
        <v>3684307.46</v>
      </c>
      <c r="H295" s="335">
        <v>104</v>
      </c>
    </row>
    <row r="296" spans="1:8" x14ac:dyDescent="0.2">
      <c r="A296" s="329"/>
      <c r="B296" s="329" t="s">
        <v>161</v>
      </c>
      <c r="C296" s="330">
        <v>4064791.83</v>
      </c>
      <c r="D296" s="335">
        <v>129</v>
      </c>
      <c r="E296" s="332"/>
      <c r="F296" s="333"/>
      <c r="G296" s="330">
        <v>4064791.83</v>
      </c>
      <c r="H296" s="335">
        <v>129</v>
      </c>
    </row>
    <row r="297" spans="1:8" x14ac:dyDescent="0.2">
      <c r="A297" s="329"/>
      <c r="B297" s="329" t="s">
        <v>162</v>
      </c>
      <c r="C297" s="330">
        <v>4064791.83</v>
      </c>
      <c r="D297" s="335">
        <v>98</v>
      </c>
      <c r="E297" s="332"/>
      <c r="F297" s="333"/>
      <c r="G297" s="330">
        <v>4064791.83</v>
      </c>
      <c r="H297" s="335">
        <v>98</v>
      </c>
    </row>
    <row r="298" spans="1:8" x14ac:dyDescent="0.2">
      <c r="A298" s="329"/>
      <c r="B298" s="329" t="s">
        <v>163</v>
      </c>
      <c r="C298" s="330">
        <v>4229554.5999999996</v>
      </c>
      <c r="D298" s="335">
        <v>134</v>
      </c>
      <c r="E298" s="332"/>
      <c r="F298" s="333"/>
      <c r="G298" s="330">
        <v>4229554.5999999996</v>
      </c>
      <c r="H298" s="335">
        <v>134</v>
      </c>
    </row>
    <row r="299" spans="1:8" ht="12" customHeight="1" x14ac:dyDescent="0.2">
      <c r="A299" s="323" t="s">
        <v>42</v>
      </c>
      <c r="B299" s="399" t="s">
        <v>43</v>
      </c>
      <c r="C299" s="399"/>
      <c r="D299" s="399"/>
      <c r="E299" s="399"/>
      <c r="F299" s="399"/>
      <c r="G299" s="399"/>
      <c r="H299" s="399"/>
    </row>
    <row r="300" spans="1:8" x14ac:dyDescent="0.2">
      <c r="A300" s="324"/>
      <c r="B300" s="324" t="s">
        <v>384</v>
      </c>
      <c r="C300" s="325">
        <v>55646885.039999999</v>
      </c>
      <c r="D300" s="326">
        <v>1862</v>
      </c>
      <c r="E300" s="327">
        <f t="shared" si="4"/>
        <v>277401.71999999997</v>
      </c>
      <c r="F300" s="328">
        <f t="shared" si="4"/>
        <v>-1</v>
      </c>
      <c r="G300" s="325">
        <v>55924286.759999998</v>
      </c>
      <c r="H300" s="326">
        <v>1861</v>
      </c>
    </row>
    <row r="301" spans="1:8" x14ac:dyDescent="0.2">
      <c r="A301" s="329"/>
      <c r="B301" s="329" t="s">
        <v>152</v>
      </c>
      <c r="C301" s="330">
        <v>4610844.7</v>
      </c>
      <c r="D301" s="335">
        <v>154</v>
      </c>
      <c r="E301" s="332"/>
      <c r="F301" s="333"/>
      <c r="G301" s="330">
        <v>4610844.7</v>
      </c>
      <c r="H301" s="335">
        <v>154</v>
      </c>
    </row>
    <row r="302" spans="1:8" x14ac:dyDescent="0.2">
      <c r="A302" s="329"/>
      <c r="B302" s="329" t="s">
        <v>153</v>
      </c>
      <c r="C302" s="330">
        <v>4408664.34</v>
      </c>
      <c r="D302" s="335">
        <v>154</v>
      </c>
      <c r="E302" s="332"/>
      <c r="F302" s="333"/>
      <c r="G302" s="330">
        <v>4408664.34</v>
      </c>
      <c r="H302" s="335">
        <v>154</v>
      </c>
    </row>
    <row r="303" spans="1:8" x14ac:dyDescent="0.2">
      <c r="A303" s="329"/>
      <c r="B303" s="329" t="s">
        <v>154</v>
      </c>
      <c r="C303" s="330">
        <v>4408664.34</v>
      </c>
      <c r="D303" s="335">
        <v>154</v>
      </c>
      <c r="E303" s="332"/>
      <c r="F303" s="333"/>
      <c r="G303" s="330">
        <v>4408664.34</v>
      </c>
      <c r="H303" s="335">
        <v>154</v>
      </c>
    </row>
    <row r="304" spans="1:8" x14ac:dyDescent="0.2">
      <c r="A304" s="329"/>
      <c r="B304" s="329" t="s">
        <v>155</v>
      </c>
      <c r="C304" s="330">
        <v>4408664.34</v>
      </c>
      <c r="D304" s="335">
        <v>154</v>
      </c>
      <c r="E304" s="332"/>
      <c r="F304" s="333"/>
      <c r="G304" s="330">
        <v>4408664.34</v>
      </c>
      <c r="H304" s="335">
        <v>154</v>
      </c>
    </row>
    <row r="305" spans="1:8" x14ac:dyDescent="0.2">
      <c r="A305" s="329"/>
      <c r="B305" s="329" t="s">
        <v>156</v>
      </c>
      <c r="C305" s="330">
        <v>4408664.34</v>
      </c>
      <c r="D305" s="335">
        <v>154</v>
      </c>
      <c r="E305" s="332"/>
      <c r="F305" s="333"/>
      <c r="G305" s="330">
        <v>4408664.34</v>
      </c>
      <c r="H305" s="335">
        <v>154</v>
      </c>
    </row>
    <row r="306" spans="1:8" x14ac:dyDescent="0.2">
      <c r="A306" s="329"/>
      <c r="B306" s="329" t="s">
        <v>157</v>
      </c>
      <c r="C306" s="330">
        <v>4408664.34</v>
      </c>
      <c r="D306" s="335">
        <v>154</v>
      </c>
      <c r="E306" s="332"/>
      <c r="F306" s="333"/>
      <c r="G306" s="330">
        <v>4408664.34</v>
      </c>
      <c r="H306" s="335">
        <v>154</v>
      </c>
    </row>
    <row r="307" spans="1:8" x14ac:dyDescent="0.2">
      <c r="A307" s="329"/>
      <c r="B307" s="329" t="s">
        <v>158</v>
      </c>
      <c r="C307" s="330">
        <v>4408664.34</v>
      </c>
      <c r="D307" s="335">
        <v>154</v>
      </c>
      <c r="E307" s="332"/>
      <c r="F307" s="333"/>
      <c r="G307" s="330">
        <v>4408664.34</v>
      </c>
      <c r="H307" s="335">
        <v>154</v>
      </c>
    </row>
    <row r="308" spans="1:8" x14ac:dyDescent="0.2">
      <c r="A308" s="329"/>
      <c r="B308" s="329" t="s">
        <v>159</v>
      </c>
      <c r="C308" s="330">
        <v>4812805.05</v>
      </c>
      <c r="D308" s="335">
        <v>154</v>
      </c>
      <c r="E308" s="332"/>
      <c r="F308" s="333"/>
      <c r="G308" s="330">
        <v>4812805.05</v>
      </c>
      <c r="H308" s="335">
        <v>154</v>
      </c>
    </row>
    <row r="309" spans="1:8" x14ac:dyDescent="0.2">
      <c r="A309" s="329"/>
      <c r="B309" s="329" t="s">
        <v>160</v>
      </c>
      <c r="C309" s="330">
        <v>4408664.34</v>
      </c>
      <c r="D309" s="335">
        <v>154</v>
      </c>
      <c r="E309" s="332"/>
      <c r="F309" s="333"/>
      <c r="G309" s="330">
        <v>4408664.34</v>
      </c>
      <c r="H309" s="335">
        <v>154</v>
      </c>
    </row>
    <row r="310" spans="1:8" x14ac:dyDescent="0.2">
      <c r="A310" s="329"/>
      <c r="B310" s="329" t="s">
        <v>161</v>
      </c>
      <c r="C310" s="330">
        <v>4649779.25</v>
      </c>
      <c r="D310" s="335">
        <v>154</v>
      </c>
      <c r="E310" s="332"/>
      <c r="F310" s="333"/>
      <c r="G310" s="330">
        <v>4649779.25</v>
      </c>
      <c r="H310" s="335">
        <v>154</v>
      </c>
    </row>
    <row r="311" spans="1:8" x14ac:dyDescent="0.2">
      <c r="A311" s="329"/>
      <c r="B311" s="329" t="s">
        <v>162</v>
      </c>
      <c r="C311" s="330">
        <v>6034675.1200000001</v>
      </c>
      <c r="D311" s="335">
        <v>159</v>
      </c>
      <c r="E311" s="332"/>
      <c r="F311" s="333"/>
      <c r="G311" s="330">
        <v>6034675.1200000001</v>
      </c>
      <c r="H311" s="335">
        <v>159</v>
      </c>
    </row>
    <row r="312" spans="1:8" x14ac:dyDescent="0.2">
      <c r="A312" s="329"/>
      <c r="B312" s="329" t="s">
        <v>163</v>
      </c>
      <c r="C312" s="330">
        <v>4678130.54</v>
      </c>
      <c r="D312" s="335">
        <v>163</v>
      </c>
      <c r="E312" s="332">
        <f t="shared" si="4"/>
        <v>277401.71999999997</v>
      </c>
      <c r="F312" s="333">
        <f t="shared" si="4"/>
        <v>-1</v>
      </c>
      <c r="G312" s="330">
        <v>4955532.26</v>
      </c>
      <c r="H312" s="335">
        <v>162</v>
      </c>
    </row>
    <row r="313" spans="1:8" ht="12" customHeight="1" x14ac:dyDescent="0.2">
      <c r="A313" s="323" t="s">
        <v>44</v>
      </c>
      <c r="B313" s="399" t="s">
        <v>45</v>
      </c>
      <c r="C313" s="399"/>
      <c r="D313" s="399"/>
      <c r="E313" s="399"/>
      <c r="F313" s="399"/>
      <c r="G313" s="399"/>
      <c r="H313" s="399"/>
    </row>
    <row r="314" spans="1:8" x14ac:dyDescent="0.2">
      <c r="A314" s="324"/>
      <c r="B314" s="324" t="s">
        <v>384</v>
      </c>
      <c r="C314" s="325">
        <v>47722359.979999997</v>
      </c>
      <c r="D314" s="326">
        <v>1617</v>
      </c>
      <c r="E314" s="327">
        <f t="shared" si="4"/>
        <v>-184894.48</v>
      </c>
      <c r="F314" s="328">
        <f t="shared" si="4"/>
        <v>-10</v>
      </c>
      <c r="G314" s="325">
        <v>47537465.5</v>
      </c>
      <c r="H314" s="326">
        <v>1607</v>
      </c>
    </row>
    <row r="315" spans="1:8" x14ac:dyDescent="0.2">
      <c r="A315" s="329"/>
      <c r="B315" s="329" t="s">
        <v>152</v>
      </c>
      <c r="C315" s="330">
        <v>4001644.24</v>
      </c>
      <c r="D315" s="335">
        <v>140</v>
      </c>
      <c r="E315" s="332"/>
      <c r="F315" s="333"/>
      <c r="G315" s="330">
        <v>4001644.24</v>
      </c>
      <c r="H315" s="335">
        <v>140</v>
      </c>
    </row>
    <row r="316" spans="1:8" x14ac:dyDescent="0.2">
      <c r="A316" s="329"/>
      <c r="B316" s="329" t="s">
        <v>153</v>
      </c>
      <c r="C316" s="330">
        <v>4333296.8899999997</v>
      </c>
      <c r="D316" s="335">
        <v>137</v>
      </c>
      <c r="E316" s="332"/>
      <c r="F316" s="333"/>
      <c r="G316" s="330">
        <v>4333296.8899999997</v>
      </c>
      <c r="H316" s="335">
        <v>137</v>
      </c>
    </row>
    <row r="317" spans="1:8" x14ac:dyDescent="0.2">
      <c r="A317" s="329"/>
      <c r="B317" s="329" t="s">
        <v>154</v>
      </c>
      <c r="C317" s="330">
        <v>3938741.88</v>
      </c>
      <c r="D317" s="335">
        <v>134</v>
      </c>
      <c r="E317" s="332"/>
      <c r="F317" s="333"/>
      <c r="G317" s="330">
        <v>3938741.88</v>
      </c>
      <c r="H317" s="335">
        <v>134</v>
      </c>
    </row>
    <row r="318" spans="1:8" x14ac:dyDescent="0.2">
      <c r="A318" s="329"/>
      <c r="B318" s="329" t="s">
        <v>155</v>
      </c>
      <c r="C318" s="330">
        <v>3938741.88</v>
      </c>
      <c r="D318" s="335">
        <v>134</v>
      </c>
      <c r="E318" s="332"/>
      <c r="F318" s="333"/>
      <c r="G318" s="330">
        <v>3938741.88</v>
      </c>
      <c r="H318" s="335">
        <v>134</v>
      </c>
    </row>
    <row r="319" spans="1:8" x14ac:dyDescent="0.2">
      <c r="A319" s="329"/>
      <c r="B319" s="329" t="s">
        <v>156</v>
      </c>
      <c r="C319" s="330">
        <v>3938741.88</v>
      </c>
      <c r="D319" s="335">
        <v>134</v>
      </c>
      <c r="E319" s="332"/>
      <c r="F319" s="333"/>
      <c r="G319" s="330">
        <v>3938741.88</v>
      </c>
      <c r="H319" s="335">
        <v>134</v>
      </c>
    </row>
    <row r="320" spans="1:8" x14ac:dyDescent="0.2">
      <c r="A320" s="329"/>
      <c r="B320" s="329" t="s">
        <v>157</v>
      </c>
      <c r="C320" s="330">
        <v>3938741.88</v>
      </c>
      <c r="D320" s="335">
        <v>134</v>
      </c>
      <c r="E320" s="332"/>
      <c r="F320" s="333"/>
      <c r="G320" s="330">
        <v>3938741.88</v>
      </c>
      <c r="H320" s="335">
        <v>134</v>
      </c>
    </row>
    <row r="321" spans="1:8" x14ac:dyDescent="0.2">
      <c r="A321" s="329"/>
      <c r="B321" s="329" t="s">
        <v>158</v>
      </c>
      <c r="C321" s="330">
        <v>3938741.88</v>
      </c>
      <c r="D321" s="335">
        <v>134</v>
      </c>
      <c r="E321" s="332"/>
      <c r="F321" s="333"/>
      <c r="G321" s="330">
        <v>3938741.88</v>
      </c>
      <c r="H321" s="335">
        <v>134</v>
      </c>
    </row>
    <row r="322" spans="1:8" x14ac:dyDescent="0.2">
      <c r="A322" s="329"/>
      <c r="B322" s="329" t="s">
        <v>159</v>
      </c>
      <c r="C322" s="330">
        <v>3938741.88</v>
      </c>
      <c r="D322" s="335">
        <v>134</v>
      </c>
      <c r="E322" s="332"/>
      <c r="F322" s="333"/>
      <c r="G322" s="330">
        <v>3938741.88</v>
      </c>
      <c r="H322" s="335">
        <v>134</v>
      </c>
    </row>
    <row r="323" spans="1:8" x14ac:dyDescent="0.2">
      <c r="A323" s="329"/>
      <c r="B323" s="329" t="s">
        <v>160</v>
      </c>
      <c r="C323" s="330">
        <v>3938741.88</v>
      </c>
      <c r="D323" s="335">
        <v>134</v>
      </c>
      <c r="E323" s="332">
        <f t="shared" si="4"/>
        <v>-105990.62</v>
      </c>
      <c r="F323" s="333">
        <f t="shared" si="4"/>
        <v>-10</v>
      </c>
      <c r="G323" s="330">
        <v>3832751.26</v>
      </c>
      <c r="H323" s="335">
        <v>124</v>
      </c>
    </row>
    <row r="324" spans="1:8" x14ac:dyDescent="0.2">
      <c r="A324" s="329"/>
      <c r="B324" s="329" t="s">
        <v>161</v>
      </c>
      <c r="C324" s="330">
        <v>3938741.88</v>
      </c>
      <c r="D324" s="335">
        <v>134</v>
      </c>
      <c r="E324" s="332"/>
      <c r="F324" s="333"/>
      <c r="G324" s="330">
        <v>3938741.88</v>
      </c>
      <c r="H324" s="335">
        <v>134</v>
      </c>
    </row>
    <row r="325" spans="1:8" x14ac:dyDescent="0.2">
      <c r="A325" s="329"/>
      <c r="B325" s="329" t="s">
        <v>162</v>
      </c>
      <c r="C325" s="330">
        <v>3938741.88</v>
      </c>
      <c r="D325" s="335">
        <v>134</v>
      </c>
      <c r="E325" s="332">
        <f t="shared" si="4"/>
        <v>-78903.86</v>
      </c>
      <c r="F325" s="333">
        <f t="shared" si="4"/>
        <v>0</v>
      </c>
      <c r="G325" s="330">
        <v>3859838.02</v>
      </c>
      <c r="H325" s="335">
        <v>134</v>
      </c>
    </row>
    <row r="326" spans="1:8" x14ac:dyDescent="0.2">
      <c r="A326" s="329"/>
      <c r="B326" s="329" t="s">
        <v>163</v>
      </c>
      <c r="C326" s="330">
        <v>3938741.93</v>
      </c>
      <c r="D326" s="335">
        <v>134</v>
      </c>
      <c r="E326" s="332"/>
      <c r="F326" s="333"/>
      <c r="G326" s="330">
        <v>3938741.93</v>
      </c>
      <c r="H326" s="335">
        <v>134</v>
      </c>
    </row>
    <row r="327" spans="1:8" ht="12" customHeight="1" x14ac:dyDescent="0.2">
      <c r="A327" s="323" t="s">
        <v>46</v>
      </c>
      <c r="B327" s="399" t="s">
        <v>47</v>
      </c>
      <c r="C327" s="399"/>
      <c r="D327" s="399"/>
      <c r="E327" s="399"/>
      <c r="F327" s="399"/>
      <c r="G327" s="399"/>
      <c r="H327" s="399"/>
    </row>
    <row r="328" spans="1:8" x14ac:dyDescent="0.2">
      <c r="A328" s="324"/>
      <c r="B328" s="324" t="s">
        <v>384</v>
      </c>
      <c r="C328" s="325">
        <v>182725391.41</v>
      </c>
      <c r="D328" s="326">
        <v>6180</v>
      </c>
      <c r="E328" s="327">
        <f t="shared" ref="E328:F389" si="5">G328-C328</f>
        <v>-4046299.62</v>
      </c>
      <c r="F328" s="328">
        <f t="shared" si="5"/>
        <v>0</v>
      </c>
      <c r="G328" s="325">
        <v>178679091.78999999</v>
      </c>
      <c r="H328" s="326">
        <v>6180</v>
      </c>
    </row>
    <row r="329" spans="1:8" x14ac:dyDescent="0.2">
      <c r="A329" s="329"/>
      <c r="B329" s="329" t="s">
        <v>152</v>
      </c>
      <c r="C329" s="330">
        <v>15851722.960000001</v>
      </c>
      <c r="D329" s="335">
        <v>536</v>
      </c>
      <c r="E329" s="332"/>
      <c r="F329" s="333"/>
      <c r="G329" s="330">
        <v>15851722.960000001</v>
      </c>
      <c r="H329" s="335">
        <v>536</v>
      </c>
    </row>
    <row r="330" spans="1:8" x14ac:dyDescent="0.2">
      <c r="A330" s="329"/>
      <c r="B330" s="329" t="s">
        <v>153</v>
      </c>
      <c r="C330" s="330">
        <v>15159581.32</v>
      </c>
      <c r="D330" s="335">
        <v>536</v>
      </c>
      <c r="E330" s="332"/>
      <c r="F330" s="333"/>
      <c r="G330" s="330">
        <v>15159581.32</v>
      </c>
      <c r="H330" s="335">
        <v>536</v>
      </c>
    </row>
    <row r="331" spans="1:8" x14ac:dyDescent="0.2">
      <c r="A331" s="329"/>
      <c r="B331" s="329" t="s">
        <v>154</v>
      </c>
      <c r="C331" s="330">
        <v>15159581.32</v>
      </c>
      <c r="D331" s="335">
        <v>536</v>
      </c>
      <c r="E331" s="332"/>
      <c r="F331" s="333"/>
      <c r="G331" s="330">
        <v>15159581.32</v>
      </c>
      <c r="H331" s="335">
        <v>536</v>
      </c>
    </row>
    <row r="332" spans="1:8" x14ac:dyDescent="0.2">
      <c r="A332" s="329"/>
      <c r="B332" s="329" t="s">
        <v>155</v>
      </c>
      <c r="C332" s="330">
        <v>15159581.32</v>
      </c>
      <c r="D332" s="335">
        <v>536</v>
      </c>
      <c r="E332" s="332"/>
      <c r="F332" s="333"/>
      <c r="G332" s="330">
        <v>15159581.32</v>
      </c>
      <c r="H332" s="335">
        <v>536</v>
      </c>
    </row>
    <row r="333" spans="1:8" x14ac:dyDescent="0.2">
      <c r="A333" s="329"/>
      <c r="B333" s="329" t="s">
        <v>156</v>
      </c>
      <c r="C333" s="330">
        <v>15159581.32</v>
      </c>
      <c r="D333" s="335">
        <v>536</v>
      </c>
      <c r="E333" s="332"/>
      <c r="F333" s="333"/>
      <c r="G333" s="330">
        <v>15159581.32</v>
      </c>
      <c r="H333" s="335">
        <v>536</v>
      </c>
    </row>
    <row r="334" spans="1:8" x14ac:dyDescent="0.2">
      <c r="A334" s="329"/>
      <c r="B334" s="329" t="s">
        <v>157</v>
      </c>
      <c r="C334" s="330">
        <v>15159581.32</v>
      </c>
      <c r="D334" s="335">
        <v>536</v>
      </c>
      <c r="E334" s="332">
        <f t="shared" si="5"/>
        <v>-1284526.9099999999</v>
      </c>
      <c r="F334" s="333">
        <f t="shared" si="5"/>
        <v>0</v>
      </c>
      <c r="G334" s="330">
        <v>13875054.41</v>
      </c>
      <c r="H334" s="335">
        <v>536</v>
      </c>
    </row>
    <row r="335" spans="1:8" x14ac:dyDescent="0.2">
      <c r="A335" s="329"/>
      <c r="B335" s="329" t="s">
        <v>158</v>
      </c>
      <c r="C335" s="330">
        <v>15159581.32</v>
      </c>
      <c r="D335" s="335">
        <v>536</v>
      </c>
      <c r="E335" s="332">
        <f t="shared" si="5"/>
        <v>-724718.83</v>
      </c>
      <c r="F335" s="333">
        <f t="shared" si="5"/>
        <v>0</v>
      </c>
      <c r="G335" s="330">
        <v>14434862.49</v>
      </c>
      <c r="H335" s="335">
        <v>536</v>
      </c>
    </row>
    <row r="336" spans="1:8" x14ac:dyDescent="0.2">
      <c r="A336" s="329"/>
      <c r="B336" s="329" t="s">
        <v>159</v>
      </c>
      <c r="C336" s="330">
        <v>15159581.32</v>
      </c>
      <c r="D336" s="335">
        <v>536</v>
      </c>
      <c r="E336" s="332">
        <f t="shared" si="5"/>
        <v>-1169388.43</v>
      </c>
      <c r="F336" s="333">
        <f t="shared" si="5"/>
        <v>0</v>
      </c>
      <c r="G336" s="330">
        <v>13990192.890000001</v>
      </c>
      <c r="H336" s="335">
        <v>536</v>
      </c>
    </row>
    <row r="337" spans="1:8" x14ac:dyDescent="0.2">
      <c r="A337" s="329"/>
      <c r="B337" s="329" t="s">
        <v>160</v>
      </c>
      <c r="C337" s="330">
        <v>15159581.32</v>
      </c>
      <c r="D337" s="335">
        <v>536</v>
      </c>
      <c r="E337" s="332">
        <f t="shared" si="5"/>
        <v>-867665.45</v>
      </c>
      <c r="F337" s="333">
        <f t="shared" si="5"/>
        <v>0</v>
      </c>
      <c r="G337" s="330">
        <v>14291915.869999999</v>
      </c>
      <c r="H337" s="335">
        <v>536</v>
      </c>
    </row>
    <row r="338" spans="1:8" x14ac:dyDescent="0.2">
      <c r="A338" s="329"/>
      <c r="B338" s="329" t="s">
        <v>161</v>
      </c>
      <c r="C338" s="330">
        <v>15159581.32</v>
      </c>
      <c r="D338" s="335">
        <v>536</v>
      </c>
      <c r="E338" s="332"/>
      <c r="F338" s="333"/>
      <c r="G338" s="330">
        <v>15159581.32</v>
      </c>
      <c r="H338" s="335">
        <v>536</v>
      </c>
    </row>
    <row r="339" spans="1:8" x14ac:dyDescent="0.2">
      <c r="A339" s="329"/>
      <c r="B339" s="329" t="s">
        <v>162</v>
      </c>
      <c r="C339" s="330">
        <v>15159581.32</v>
      </c>
      <c r="D339" s="335">
        <v>280</v>
      </c>
      <c r="E339" s="332"/>
      <c r="F339" s="333"/>
      <c r="G339" s="330">
        <v>15159581.32</v>
      </c>
      <c r="H339" s="335">
        <v>280</v>
      </c>
    </row>
    <row r="340" spans="1:8" x14ac:dyDescent="0.2">
      <c r="A340" s="329"/>
      <c r="B340" s="329" t="s">
        <v>163</v>
      </c>
      <c r="C340" s="330">
        <v>15277855.25</v>
      </c>
      <c r="D340" s="335">
        <v>540</v>
      </c>
      <c r="E340" s="332"/>
      <c r="F340" s="333"/>
      <c r="G340" s="330">
        <v>15277855.25</v>
      </c>
      <c r="H340" s="335">
        <v>540</v>
      </c>
    </row>
    <row r="341" spans="1:8" ht="12" customHeight="1" x14ac:dyDescent="0.2">
      <c r="A341" s="323" t="s">
        <v>48</v>
      </c>
      <c r="B341" s="399" t="s">
        <v>49</v>
      </c>
      <c r="C341" s="399"/>
      <c r="D341" s="399"/>
      <c r="E341" s="399"/>
      <c r="F341" s="399"/>
      <c r="G341" s="399"/>
      <c r="H341" s="399"/>
    </row>
    <row r="342" spans="1:8" x14ac:dyDescent="0.2">
      <c r="A342" s="324"/>
      <c r="B342" s="324" t="s">
        <v>384</v>
      </c>
      <c r="C342" s="325">
        <v>149849851.44</v>
      </c>
      <c r="D342" s="326">
        <v>4627</v>
      </c>
      <c r="E342" s="327">
        <f t="shared" si="5"/>
        <v>-2943158.76</v>
      </c>
      <c r="F342" s="328">
        <f t="shared" si="5"/>
        <v>0</v>
      </c>
      <c r="G342" s="325">
        <v>146906692.68000001</v>
      </c>
      <c r="H342" s="326">
        <v>4627</v>
      </c>
    </row>
    <row r="343" spans="1:8" x14ac:dyDescent="0.2">
      <c r="A343" s="329"/>
      <c r="B343" s="329" t="s">
        <v>152</v>
      </c>
      <c r="C343" s="330">
        <v>9475682.5500000007</v>
      </c>
      <c r="D343" s="335">
        <v>432</v>
      </c>
      <c r="E343" s="332"/>
      <c r="F343" s="333"/>
      <c r="G343" s="330">
        <v>9475682.5500000007</v>
      </c>
      <c r="H343" s="335">
        <v>432</v>
      </c>
    </row>
    <row r="344" spans="1:8" x14ac:dyDescent="0.2">
      <c r="A344" s="329"/>
      <c r="B344" s="329" t="s">
        <v>153</v>
      </c>
      <c r="C344" s="330">
        <v>13067011.08</v>
      </c>
      <c r="D344" s="335">
        <v>432</v>
      </c>
      <c r="E344" s="332"/>
      <c r="F344" s="333"/>
      <c r="G344" s="330">
        <v>13067011.08</v>
      </c>
      <c r="H344" s="335">
        <v>432</v>
      </c>
    </row>
    <row r="345" spans="1:8" x14ac:dyDescent="0.2">
      <c r="A345" s="329"/>
      <c r="B345" s="329" t="s">
        <v>154</v>
      </c>
      <c r="C345" s="330">
        <v>13067011.08</v>
      </c>
      <c r="D345" s="335">
        <v>432</v>
      </c>
      <c r="E345" s="332">
        <f t="shared" si="5"/>
        <v>-48388.06</v>
      </c>
      <c r="F345" s="333">
        <f t="shared" si="5"/>
        <v>0</v>
      </c>
      <c r="G345" s="330">
        <v>13018623.02</v>
      </c>
      <c r="H345" s="335">
        <v>432</v>
      </c>
    </row>
    <row r="346" spans="1:8" x14ac:dyDescent="0.2">
      <c r="A346" s="329"/>
      <c r="B346" s="329" t="s">
        <v>155</v>
      </c>
      <c r="C346" s="330">
        <v>13067011.08</v>
      </c>
      <c r="D346" s="335">
        <v>432</v>
      </c>
      <c r="E346" s="332"/>
      <c r="F346" s="333"/>
      <c r="G346" s="330">
        <v>13067011.08</v>
      </c>
      <c r="H346" s="335">
        <v>432</v>
      </c>
    </row>
    <row r="347" spans="1:8" x14ac:dyDescent="0.2">
      <c r="A347" s="329"/>
      <c r="B347" s="329" t="s">
        <v>156</v>
      </c>
      <c r="C347" s="330">
        <v>10534086.65</v>
      </c>
      <c r="D347" s="335">
        <v>432</v>
      </c>
      <c r="E347" s="332"/>
      <c r="F347" s="333"/>
      <c r="G347" s="330">
        <v>10534086.65</v>
      </c>
      <c r="H347" s="335">
        <v>432</v>
      </c>
    </row>
    <row r="348" spans="1:8" x14ac:dyDescent="0.2">
      <c r="A348" s="329"/>
      <c r="B348" s="329" t="s">
        <v>157</v>
      </c>
      <c r="C348" s="330">
        <v>13067011.08</v>
      </c>
      <c r="D348" s="335">
        <v>432</v>
      </c>
      <c r="E348" s="332">
        <f t="shared" si="5"/>
        <v>-373872.62</v>
      </c>
      <c r="F348" s="333">
        <f t="shared" si="5"/>
        <v>0</v>
      </c>
      <c r="G348" s="330">
        <v>12693138.460000001</v>
      </c>
      <c r="H348" s="335">
        <v>432</v>
      </c>
    </row>
    <row r="349" spans="1:8" x14ac:dyDescent="0.2">
      <c r="A349" s="329"/>
      <c r="B349" s="329" t="s">
        <v>158</v>
      </c>
      <c r="C349" s="330">
        <v>13067011.08</v>
      </c>
      <c r="D349" s="335">
        <v>432</v>
      </c>
      <c r="E349" s="332"/>
      <c r="F349" s="333"/>
      <c r="G349" s="330">
        <v>13067011.08</v>
      </c>
      <c r="H349" s="335">
        <v>432</v>
      </c>
    </row>
    <row r="350" spans="1:8" x14ac:dyDescent="0.2">
      <c r="A350" s="329"/>
      <c r="B350" s="329" t="s">
        <v>159</v>
      </c>
      <c r="C350" s="330">
        <v>11952325.01</v>
      </c>
      <c r="D350" s="335">
        <v>432</v>
      </c>
      <c r="E350" s="332">
        <f t="shared" si="5"/>
        <v>-1668589.3</v>
      </c>
      <c r="F350" s="333">
        <f t="shared" si="5"/>
        <v>0</v>
      </c>
      <c r="G350" s="330">
        <v>10283735.710000001</v>
      </c>
      <c r="H350" s="335">
        <v>432</v>
      </c>
    </row>
    <row r="351" spans="1:8" x14ac:dyDescent="0.2">
      <c r="A351" s="329"/>
      <c r="B351" s="329" t="s">
        <v>160</v>
      </c>
      <c r="C351" s="330">
        <v>13067011.08</v>
      </c>
      <c r="D351" s="335">
        <v>255</v>
      </c>
      <c r="E351" s="332">
        <f t="shared" si="5"/>
        <v>-1</v>
      </c>
      <c r="F351" s="333">
        <f t="shared" si="5"/>
        <v>0</v>
      </c>
      <c r="G351" s="330">
        <v>13067010.08</v>
      </c>
      <c r="H351" s="335">
        <v>255</v>
      </c>
    </row>
    <row r="352" spans="1:8" x14ac:dyDescent="0.2">
      <c r="A352" s="329"/>
      <c r="B352" s="329" t="s">
        <v>161</v>
      </c>
      <c r="C352" s="330">
        <v>13067010.08</v>
      </c>
      <c r="D352" s="335">
        <v>213</v>
      </c>
      <c r="E352" s="332"/>
      <c r="F352" s="333"/>
      <c r="G352" s="330">
        <v>13067010.08</v>
      </c>
      <c r="H352" s="335">
        <v>213</v>
      </c>
    </row>
    <row r="353" spans="1:8" x14ac:dyDescent="0.2">
      <c r="A353" s="329"/>
      <c r="B353" s="329" t="s">
        <v>162</v>
      </c>
      <c r="C353" s="330">
        <v>13067012.08</v>
      </c>
      <c r="D353" s="335">
        <v>262</v>
      </c>
      <c r="E353" s="332">
        <f t="shared" si="5"/>
        <v>-852307.78</v>
      </c>
      <c r="F353" s="333">
        <f t="shared" si="5"/>
        <v>0</v>
      </c>
      <c r="G353" s="330">
        <v>12214704.300000001</v>
      </c>
      <c r="H353" s="335">
        <v>262</v>
      </c>
    </row>
    <row r="354" spans="1:8" x14ac:dyDescent="0.2">
      <c r="A354" s="329"/>
      <c r="B354" s="329" t="s">
        <v>163</v>
      </c>
      <c r="C354" s="330">
        <v>13351668.59</v>
      </c>
      <c r="D354" s="335">
        <v>441</v>
      </c>
      <c r="E354" s="332"/>
      <c r="F354" s="333"/>
      <c r="G354" s="330">
        <v>13351668.59</v>
      </c>
      <c r="H354" s="335">
        <v>441</v>
      </c>
    </row>
    <row r="355" spans="1:8" ht="12" customHeight="1" x14ac:dyDescent="0.2">
      <c r="A355" s="323" t="s">
        <v>50</v>
      </c>
      <c r="B355" s="399" t="s">
        <v>51</v>
      </c>
      <c r="C355" s="399"/>
      <c r="D355" s="399"/>
      <c r="E355" s="399"/>
      <c r="F355" s="399"/>
      <c r="G355" s="399"/>
      <c r="H355" s="399"/>
    </row>
    <row r="356" spans="1:8" x14ac:dyDescent="0.2">
      <c r="A356" s="324"/>
      <c r="B356" s="324" t="s">
        <v>384</v>
      </c>
      <c r="C356" s="325">
        <v>17498129.329999998</v>
      </c>
      <c r="D356" s="334">
        <v>647</v>
      </c>
      <c r="E356" s="327">
        <f t="shared" si="5"/>
        <v>481039.7</v>
      </c>
      <c r="F356" s="328">
        <f t="shared" si="5"/>
        <v>0</v>
      </c>
      <c r="G356" s="325">
        <v>17979169.030000001</v>
      </c>
      <c r="H356" s="334">
        <v>647</v>
      </c>
    </row>
    <row r="357" spans="1:8" x14ac:dyDescent="0.2">
      <c r="A357" s="329"/>
      <c r="B357" s="329" t="s">
        <v>152</v>
      </c>
      <c r="C357" s="330">
        <v>1659573.5</v>
      </c>
      <c r="D357" s="335">
        <v>66</v>
      </c>
      <c r="E357" s="332"/>
      <c r="F357" s="333"/>
      <c r="G357" s="330">
        <v>1659573.5</v>
      </c>
      <c r="H357" s="335">
        <v>66</v>
      </c>
    </row>
    <row r="358" spans="1:8" x14ac:dyDescent="0.2">
      <c r="A358" s="329"/>
      <c r="B358" s="329" t="s">
        <v>153</v>
      </c>
      <c r="C358" s="330">
        <v>1387666.78</v>
      </c>
      <c r="D358" s="335">
        <v>43</v>
      </c>
      <c r="E358" s="332"/>
      <c r="F358" s="333"/>
      <c r="G358" s="330">
        <v>1387666.78</v>
      </c>
      <c r="H358" s="335">
        <v>43</v>
      </c>
    </row>
    <row r="359" spans="1:8" x14ac:dyDescent="0.2">
      <c r="A359" s="329"/>
      <c r="B359" s="329" t="s">
        <v>154</v>
      </c>
      <c r="C359" s="330">
        <v>1391581.8</v>
      </c>
      <c r="D359" s="335">
        <v>51</v>
      </c>
      <c r="E359" s="332"/>
      <c r="F359" s="333"/>
      <c r="G359" s="330">
        <v>1391581.8</v>
      </c>
      <c r="H359" s="335">
        <v>51</v>
      </c>
    </row>
    <row r="360" spans="1:8" x14ac:dyDescent="0.2">
      <c r="A360" s="329"/>
      <c r="B360" s="329" t="s">
        <v>155</v>
      </c>
      <c r="C360" s="330">
        <v>1391581.8</v>
      </c>
      <c r="D360" s="335">
        <v>51</v>
      </c>
      <c r="E360" s="332"/>
      <c r="F360" s="333"/>
      <c r="G360" s="330">
        <v>1391581.8</v>
      </c>
      <c r="H360" s="335">
        <v>51</v>
      </c>
    </row>
    <row r="361" spans="1:8" x14ac:dyDescent="0.2">
      <c r="A361" s="329"/>
      <c r="B361" s="329" t="s">
        <v>156</v>
      </c>
      <c r="C361" s="330">
        <v>1391581.8</v>
      </c>
      <c r="D361" s="335">
        <v>51</v>
      </c>
      <c r="E361" s="332"/>
      <c r="F361" s="333"/>
      <c r="G361" s="330">
        <v>1391581.8</v>
      </c>
      <c r="H361" s="335">
        <v>51</v>
      </c>
    </row>
    <row r="362" spans="1:8" x14ac:dyDescent="0.2">
      <c r="A362" s="329"/>
      <c r="B362" s="329" t="s">
        <v>157</v>
      </c>
      <c r="C362" s="330">
        <v>1391581.8</v>
      </c>
      <c r="D362" s="335">
        <v>51</v>
      </c>
      <c r="E362" s="332"/>
      <c r="F362" s="333"/>
      <c r="G362" s="330">
        <v>1391581.8</v>
      </c>
      <c r="H362" s="335">
        <v>51</v>
      </c>
    </row>
    <row r="363" spans="1:8" x14ac:dyDescent="0.2">
      <c r="A363" s="329"/>
      <c r="B363" s="329" t="s">
        <v>158</v>
      </c>
      <c r="C363" s="330">
        <v>1391581.8</v>
      </c>
      <c r="D363" s="335">
        <v>51</v>
      </c>
      <c r="E363" s="332"/>
      <c r="F363" s="333"/>
      <c r="G363" s="330">
        <v>1391581.8</v>
      </c>
      <c r="H363" s="335">
        <v>51</v>
      </c>
    </row>
    <row r="364" spans="1:8" x14ac:dyDescent="0.2">
      <c r="A364" s="329"/>
      <c r="B364" s="329" t="s">
        <v>159</v>
      </c>
      <c r="C364" s="330">
        <v>1391581.8</v>
      </c>
      <c r="D364" s="335">
        <v>51</v>
      </c>
      <c r="E364" s="332"/>
      <c r="F364" s="333"/>
      <c r="G364" s="330">
        <v>1391581.8</v>
      </c>
      <c r="H364" s="335">
        <v>51</v>
      </c>
    </row>
    <row r="365" spans="1:8" x14ac:dyDescent="0.2">
      <c r="A365" s="329"/>
      <c r="B365" s="329" t="s">
        <v>160</v>
      </c>
      <c r="C365" s="330">
        <v>1391581.8</v>
      </c>
      <c r="D365" s="335">
        <v>51</v>
      </c>
      <c r="E365" s="332"/>
      <c r="F365" s="333"/>
      <c r="G365" s="330">
        <v>1391581.8</v>
      </c>
      <c r="H365" s="335">
        <v>51</v>
      </c>
    </row>
    <row r="366" spans="1:8" x14ac:dyDescent="0.2">
      <c r="A366" s="329"/>
      <c r="B366" s="329" t="s">
        <v>161</v>
      </c>
      <c r="C366" s="330">
        <v>1391581.8</v>
      </c>
      <c r="D366" s="335">
        <v>51</v>
      </c>
      <c r="E366" s="332"/>
      <c r="F366" s="333"/>
      <c r="G366" s="330">
        <v>1391581.8</v>
      </c>
      <c r="H366" s="335">
        <v>51</v>
      </c>
    </row>
    <row r="367" spans="1:8" x14ac:dyDescent="0.2">
      <c r="A367" s="329"/>
      <c r="B367" s="329" t="s">
        <v>162</v>
      </c>
      <c r="C367" s="330">
        <v>1926652.94</v>
      </c>
      <c r="D367" s="335">
        <v>79</v>
      </c>
      <c r="E367" s="332"/>
      <c r="F367" s="333"/>
      <c r="G367" s="330">
        <v>1926652.94</v>
      </c>
      <c r="H367" s="335">
        <v>79</v>
      </c>
    </row>
    <row r="368" spans="1:8" x14ac:dyDescent="0.2">
      <c r="A368" s="329"/>
      <c r="B368" s="329" t="s">
        <v>163</v>
      </c>
      <c r="C368" s="330">
        <v>1391581.71</v>
      </c>
      <c r="D368" s="335">
        <v>51</v>
      </c>
      <c r="E368" s="332">
        <f t="shared" si="5"/>
        <v>481039.7</v>
      </c>
      <c r="F368" s="333">
        <f t="shared" si="5"/>
        <v>0</v>
      </c>
      <c r="G368" s="330">
        <v>1872621.41</v>
      </c>
      <c r="H368" s="335">
        <v>51</v>
      </c>
    </row>
    <row r="369" spans="1:8" ht="12" customHeight="1" x14ac:dyDescent="0.2">
      <c r="A369" s="323" t="s">
        <v>52</v>
      </c>
      <c r="B369" s="399" t="s">
        <v>53</v>
      </c>
      <c r="C369" s="399"/>
      <c r="D369" s="399"/>
      <c r="E369" s="399"/>
      <c r="F369" s="399"/>
      <c r="G369" s="399"/>
      <c r="H369" s="399"/>
    </row>
    <row r="370" spans="1:8" x14ac:dyDescent="0.2">
      <c r="A370" s="324"/>
      <c r="B370" s="324" t="s">
        <v>384</v>
      </c>
      <c r="C370" s="325">
        <v>89827572.629999995</v>
      </c>
      <c r="D370" s="326">
        <v>3098</v>
      </c>
      <c r="E370" s="327">
        <f t="shared" si="5"/>
        <v>698170.59</v>
      </c>
      <c r="F370" s="328">
        <f t="shared" si="5"/>
        <v>0</v>
      </c>
      <c r="G370" s="325">
        <v>90525743.219999999</v>
      </c>
      <c r="H370" s="326">
        <v>3098</v>
      </c>
    </row>
    <row r="371" spans="1:8" x14ac:dyDescent="0.2">
      <c r="A371" s="329"/>
      <c r="B371" s="329" t="s">
        <v>152</v>
      </c>
      <c r="C371" s="330">
        <v>7663899.5199999996</v>
      </c>
      <c r="D371" s="335">
        <v>268</v>
      </c>
      <c r="E371" s="332"/>
      <c r="F371" s="333"/>
      <c r="G371" s="330">
        <v>7663899.5199999996</v>
      </c>
      <c r="H371" s="335">
        <v>268</v>
      </c>
    </row>
    <row r="372" spans="1:8" x14ac:dyDescent="0.2">
      <c r="A372" s="329"/>
      <c r="B372" s="329" t="s">
        <v>153</v>
      </c>
      <c r="C372" s="330">
        <v>7329474.7999999998</v>
      </c>
      <c r="D372" s="335">
        <v>268</v>
      </c>
      <c r="E372" s="332"/>
      <c r="F372" s="333"/>
      <c r="G372" s="330">
        <v>7329474.7999999998</v>
      </c>
      <c r="H372" s="335">
        <v>268</v>
      </c>
    </row>
    <row r="373" spans="1:8" x14ac:dyDescent="0.2">
      <c r="A373" s="329"/>
      <c r="B373" s="329" t="s">
        <v>154</v>
      </c>
      <c r="C373" s="330">
        <v>7329474.7999999998</v>
      </c>
      <c r="D373" s="335">
        <v>268</v>
      </c>
      <c r="E373" s="332"/>
      <c r="F373" s="333"/>
      <c r="G373" s="330">
        <v>7329474.7999999998</v>
      </c>
      <c r="H373" s="335">
        <v>268</v>
      </c>
    </row>
    <row r="374" spans="1:8" x14ac:dyDescent="0.2">
      <c r="A374" s="329"/>
      <c r="B374" s="329" t="s">
        <v>155</v>
      </c>
      <c r="C374" s="330">
        <v>7329474.7999999998</v>
      </c>
      <c r="D374" s="335">
        <v>268</v>
      </c>
      <c r="E374" s="332"/>
      <c r="F374" s="333"/>
      <c r="G374" s="330">
        <v>7329474.7999999998</v>
      </c>
      <c r="H374" s="335">
        <v>268</v>
      </c>
    </row>
    <row r="375" spans="1:8" x14ac:dyDescent="0.2">
      <c r="A375" s="329"/>
      <c r="B375" s="329" t="s">
        <v>156</v>
      </c>
      <c r="C375" s="330">
        <v>7329474.7999999998</v>
      </c>
      <c r="D375" s="335">
        <v>268</v>
      </c>
      <c r="E375" s="332"/>
      <c r="F375" s="333"/>
      <c r="G375" s="330">
        <v>7329474.7999999998</v>
      </c>
      <c r="H375" s="335">
        <v>268</v>
      </c>
    </row>
    <row r="376" spans="1:8" x14ac:dyDescent="0.2">
      <c r="A376" s="329"/>
      <c r="B376" s="329" t="s">
        <v>157</v>
      </c>
      <c r="C376" s="330">
        <v>7329474.7999999998</v>
      </c>
      <c r="D376" s="335">
        <v>268</v>
      </c>
      <c r="E376" s="332"/>
      <c r="F376" s="333"/>
      <c r="G376" s="330">
        <v>7329474.7999999998</v>
      </c>
      <c r="H376" s="335">
        <v>268</v>
      </c>
    </row>
    <row r="377" spans="1:8" x14ac:dyDescent="0.2">
      <c r="A377" s="329"/>
      <c r="B377" s="329" t="s">
        <v>158</v>
      </c>
      <c r="C377" s="330">
        <v>7329474.7999999998</v>
      </c>
      <c r="D377" s="335">
        <v>268</v>
      </c>
      <c r="E377" s="332"/>
      <c r="F377" s="333"/>
      <c r="G377" s="330">
        <v>7329474.7999999998</v>
      </c>
      <c r="H377" s="335">
        <v>268</v>
      </c>
    </row>
    <row r="378" spans="1:8" x14ac:dyDescent="0.2">
      <c r="A378" s="329"/>
      <c r="B378" s="329" t="s">
        <v>159</v>
      </c>
      <c r="C378" s="330">
        <v>7329474.7999999998</v>
      </c>
      <c r="D378" s="335">
        <v>268</v>
      </c>
      <c r="E378" s="332"/>
      <c r="F378" s="333"/>
      <c r="G378" s="330">
        <v>7329474.7999999998</v>
      </c>
      <c r="H378" s="335">
        <v>268</v>
      </c>
    </row>
    <row r="379" spans="1:8" x14ac:dyDescent="0.2">
      <c r="A379" s="329"/>
      <c r="B379" s="329" t="s">
        <v>160</v>
      </c>
      <c r="C379" s="330">
        <v>7329474.7999999998</v>
      </c>
      <c r="D379" s="335">
        <v>268</v>
      </c>
      <c r="E379" s="332"/>
      <c r="F379" s="333"/>
      <c r="G379" s="330">
        <v>7329474.7999999998</v>
      </c>
      <c r="H379" s="335">
        <v>268</v>
      </c>
    </row>
    <row r="380" spans="1:8" x14ac:dyDescent="0.2">
      <c r="A380" s="329"/>
      <c r="B380" s="329" t="s">
        <v>161</v>
      </c>
      <c r="C380" s="330">
        <v>7490164.5999999996</v>
      </c>
      <c r="D380" s="335">
        <v>268</v>
      </c>
      <c r="E380" s="332"/>
      <c r="F380" s="333"/>
      <c r="G380" s="330">
        <v>7490164.5999999996</v>
      </c>
      <c r="H380" s="335">
        <v>268</v>
      </c>
    </row>
    <row r="381" spans="1:8" x14ac:dyDescent="0.2">
      <c r="A381" s="329"/>
      <c r="B381" s="329" t="s">
        <v>162</v>
      </c>
      <c r="C381" s="330">
        <v>8708235.3699999992</v>
      </c>
      <c r="D381" s="335">
        <v>150</v>
      </c>
      <c r="E381" s="332"/>
      <c r="F381" s="333"/>
      <c r="G381" s="330">
        <v>8708235.3699999992</v>
      </c>
      <c r="H381" s="335">
        <v>150</v>
      </c>
    </row>
    <row r="382" spans="1:8" x14ac:dyDescent="0.2">
      <c r="A382" s="329"/>
      <c r="B382" s="329" t="s">
        <v>163</v>
      </c>
      <c r="C382" s="330">
        <v>7329474.7400000002</v>
      </c>
      <c r="D382" s="335">
        <v>268</v>
      </c>
      <c r="E382" s="332">
        <f t="shared" si="5"/>
        <v>698170.59</v>
      </c>
      <c r="F382" s="333">
        <f t="shared" si="5"/>
        <v>0</v>
      </c>
      <c r="G382" s="330">
        <v>8027645.3300000001</v>
      </c>
      <c r="H382" s="335">
        <v>268</v>
      </c>
    </row>
    <row r="383" spans="1:8" ht="12" customHeight="1" x14ac:dyDescent="0.2">
      <c r="A383" s="323" t="s">
        <v>54</v>
      </c>
      <c r="B383" s="399" t="s">
        <v>55</v>
      </c>
      <c r="C383" s="399"/>
      <c r="D383" s="399"/>
      <c r="E383" s="399"/>
      <c r="F383" s="399"/>
      <c r="G383" s="399"/>
      <c r="H383" s="399"/>
    </row>
    <row r="384" spans="1:8" x14ac:dyDescent="0.2">
      <c r="A384" s="324"/>
      <c r="B384" s="324" t="s">
        <v>384</v>
      </c>
      <c r="C384" s="325">
        <v>217343427.22</v>
      </c>
      <c r="D384" s="326">
        <v>6504</v>
      </c>
      <c r="E384" s="327">
        <f t="shared" si="5"/>
        <v>-2336300.67</v>
      </c>
      <c r="F384" s="328">
        <f t="shared" si="5"/>
        <v>-18</v>
      </c>
      <c r="G384" s="325">
        <v>215007126.55000001</v>
      </c>
      <c r="H384" s="326">
        <v>6486</v>
      </c>
    </row>
    <row r="385" spans="1:8" x14ac:dyDescent="0.2">
      <c r="A385" s="329"/>
      <c r="B385" s="329" t="s">
        <v>153</v>
      </c>
      <c r="C385" s="330">
        <v>35431633.020000003</v>
      </c>
      <c r="D385" s="331">
        <v>1168</v>
      </c>
      <c r="E385" s="332"/>
      <c r="F385" s="333"/>
      <c r="G385" s="330">
        <v>35431633.020000003</v>
      </c>
      <c r="H385" s="331">
        <v>1168</v>
      </c>
    </row>
    <row r="386" spans="1:8" x14ac:dyDescent="0.2">
      <c r="A386" s="329"/>
      <c r="B386" s="329" t="s">
        <v>154</v>
      </c>
      <c r="C386" s="330">
        <v>20747781.52</v>
      </c>
      <c r="D386" s="335">
        <v>584</v>
      </c>
      <c r="E386" s="332"/>
      <c r="F386" s="333"/>
      <c r="G386" s="330">
        <v>20747781.52</v>
      </c>
      <c r="H386" s="335">
        <v>584</v>
      </c>
    </row>
    <row r="387" spans="1:8" x14ac:dyDescent="0.2">
      <c r="A387" s="329"/>
      <c r="B387" s="329" t="s">
        <v>155</v>
      </c>
      <c r="C387" s="330">
        <v>18996124</v>
      </c>
      <c r="D387" s="335">
        <v>584</v>
      </c>
      <c r="E387" s="332"/>
      <c r="F387" s="333"/>
      <c r="G387" s="330">
        <v>18996124</v>
      </c>
      <c r="H387" s="335">
        <v>584</v>
      </c>
    </row>
    <row r="388" spans="1:8" x14ac:dyDescent="0.2">
      <c r="A388" s="329"/>
      <c r="B388" s="329" t="s">
        <v>156</v>
      </c>
      <c r="C388" s="330">
        <v>17770986.079999998</v>
      </c>
      <c r="D388" s="335">
        <v>584</v>
      </c>
      <c r="E388" s="332"/>
      <c r="F388" s="333"/>
      <c r="G388" s="330">
        <v>17770986.079999998</v>
      </c>
      <c r="H388" s="335">
        <v>584</v>
      </c>
    </row>
    <row r="389" spans="1:8" x14ac:dyDescent="0.2">
      <c r="A389" s="329"/>
      <c r="B389" s="329" t="s">
        <v>157</v>
      </c>
      <c r="C389" s="330">
        <v>17770986.079999998</v>
      </c>
      <c r="D389" s="335">
        <v>584</v>
      </c>
      <c r="E389" s="332">
        <f t="shared" si="5"/>
        <v>-1305.43</v>
      </c>
      <c r="F389" s="333">
        <f t="shared" si="5"/>
        <v>0</v>
      </c>
      <c r="G389" s="330">
        <v>17769680.649999999</v>
      </c>
      <c r="H389" s="335">
        <v>584</v>
      </c>
    </row>
    <row r="390" spans="1:8" x14ac:dyDescent="0.2">
      <c r="A390" s="329"/>
      <c r="B390" s="329" t="s">
        <v>158</v>
      </c>
      <c r="C390" s="330">
        <v>17770986.079999998</v>
      </c>
      <c r="D390" s="335">
        <v>584</v>
      </c>
      <c r="E390" s="332"/>
      <c r="F390" s="333"/>
      <c r="G390" s="330">
        <v>17770986.079999998</v>
      </c>
      <c r="H390" s="335">
        <v>584</v>
      </c>
    </row>
    <row r="391" spans="1:8" x14ac:dyDescent="0.2">
      <c r="A391" s="329"/>
      <c r="B391" s="329" t="s">
        <v>159</v>
      </c>
      <c r="C391" s="330">
        <v>17770986.079999998</v>
      </c>
      <c r="D391" s="335">
        <v>584</v>
      </c>
      <c r="E391" s="332">
        <f t="shared" ref="E391:F453" si="6">G391-C391</f>
        <v>-887679.95</v>
      </c>
      <c r="F391" s="333">
        <f t="shared" si="6"/>
        <v>-18</v>
      </c>
      <c r="G391" s="330">
        <v>16883306.129999999</v>
      </c>
      <c r="H391" s="335">
        <v>566</v>
      </c>
    </row>
    <row r="392" spans="1:8" x14ac:dyDescent="0.2">
      <c r="A392" s="329"/>
      <c r="B392" s="329" t="s">
        <v>160</v>
      </c>
      <c r="C392" s="330">
        <v>17770983.079999998</v>
      </c>
      <c r="D392" s="335">
        <v>423</v>
      </c>
      <c r="E392" s="332">
        <f t="shared" si="6"/>
        <v>-1447315.29</v>
      </c>
      <c r="F392" s="333">
        <f t="shared" si="6"/>
        <v>0</v>
      </c>
      <c r="G392" s="330">
        <v>16323667.789999999</v>
      </c>
      <c r="H392" s="335">
        <v>423</v>
      </c>
    </row>
    <row r="393" spans="1:8" x14ac:dyDescent="0.2">
      <c r="A393" s="329"/>
      <c r="B393" s="329" t="s">
        <v>161</v>
      </c>
      <c r="C393" s="330">
        <v>17770983.079999998</v>
      </c>
      <c r="D393" s="335">
        <v>419</v>
      </c>
      <c r="E393" s="332"/>
      <c r="F393" s="333"/>
      <c r="G393" s="330">
        <v>17770983.079999998</v>
      </c>
      <c r="H393" s="335">
        <v>419</v>
      </c>
    </row>
    <row r="394" spans="1:8" x14ac:dyDescent="0.2">
      <c r="A394" s="329"/>
      <c r="B394" s="329" t="s">
        <v>162</v>
      </c>
      <c r="C394" s="330">
        <v>17770992.079999998</v>
      </c>
      <c r="D394" s="335">
        <v>420</v>
      </c>
      <c r="E394" s="332"/>
      <c r="F394" s="333"/>
      <c r="G394" s="330">
        <v>17770992.079999998</v>
      </c>
      <c r="H394" s="335">
        <v>420</v>
      </c>
    </row>
    <row r="395" spans="1:8" x14ac:dyDescent="0.2">
      <c r="A395" s="329"/>
      <c r="B395" s="329" t="s">
        <v>163</v>
      </c>
      <c r="C395" s="330">
        <v>17770986.120000001</v>
      </c>
      <c r="D395" s="335">
        <v>570</v>
      </c>
      <c r="E395" s="332"/>
      <c r="F395" s="333"/>
      <c r="G395" s="330">
        <v>17770986.120000001</v>
      </c>
      <c r="H395" s="335">
        <v>570</v>
      </c>
    </row>
    <row r="396" spans="1:8" ht="12" customHeight="1" x14ac:dyDescent="0.2">
      <c r="A396" s="323" t="s">
        <v>56</v>
      </c>
      <c r="B396" s="399" t="s">
        <v>57</v>
      </c>
      <c r="C396" s="399"/>
      <c r="D396" s="399"/>
      <c r="E396" s="399"/>
      <c r="F396" s="399"/>
      <c r="G396" s="399"/>
      <c r="H396" s="399"/>
    </row>
    <row r="397" spans="1:8" x14ac:dyDescent="0.2">
      <c r="A397" s="324"/>
      <c r="B397" s="324" t="s">
        <v>384</v>
      </c>
      <c r="C397" s="325">
        <v>163482435.11000001</v>
      </c>
      <c r="D397" s="326">
        <v>4404</v>
      </c>
      <c r="E397" s="327">
        <f t="shared" si="6"/>
        <v>1093919.83</v>
      </c>
      <c r="F397" s="328">
        <f t="shared" si="6"/>
        <v>0</v>
      </c>
      <c r="G397" s="325">
        <v>164576354.94</v>
      </c>
      <c r="H397" s="326">
        <v>4404</v>
      </c>
    </row>
    <row r="398" spans="1:8" x14ac:dyDescent="0.2">
      <c r="A398" s="329"/>
      <c r="B398" s="329" t="s">
        <v>152</v>
      </c>
      <c r="C398" s="330">
        <v>13779109.710000001</v>
      </c>
      <c r="D398" s="335">
        <v>379</v>
      </c>
      <c r="E398" s="332"/>
      <c r="F398" s="333"/>
      <c r="G398" s="330">
        <v>13779109.710000001</v>
      </c>
      <c r="H398" s="335">
        <v>379</v>
      </c>
    </row>
    <row r="399" spans="1:8" x14ac:dyDescent="0.2">
      <c r="A399" s="329"/>
      <c r="B399" s="329" t="s">
        <v>153</v>
      </c>
      <c r="C399" s="330">
        <v>13177178.390000001</v>
      </c>
      <c r="D399" s="335">
        <v>379</v>
      </c>
      <c r="E399" s="332"/>
      <c r="F399" s="333"/>
      <c r="G399" s="330">
        <v>13177178.390000001</v>
      </c>
      <c r="H399" s="335">
        <v>379</v>
      </c>
    </row>
    <row r="400" spans="1:8" x14ac:dyDescent="0.2">
      <c r="A400" s="329"/>
      <c r="B400" s="329" t="s">
        <v>154</v>
      </c>
      <c r="C400" s="330">
        <v>13177178.390000001</v>
      </c>
      <c r="D400" s="335">
        <v>379</v>
      </c>
      <c r="E400" s="332"/>
      <c r="F400" s="333"/>
      <c r="G400" s="330">
        <v>13177178.390000001</v>
      </c>
      <c r="H400" s="335">
        <v>379</v>
      </c>
    </row>
    <row r="401" spans="1:8" x14ac:dyDescent="0.2">
      <c r="A401" s="329"/>
      <c r="B401" s="329" t="s">
        <v>155</v>
      </c>
      <c r="C401" s="330">
        <v>13177178.390000001</v>
      </c>
      <c r="D401" s="335">
        <v>379</v>
      </c>
      <c r="E401" s="332"/>
      <c r="F401" s="333"/>
      <c r="G401" s="330">
        <v>13177178.390000001</v>
      </c>
      <c r="H401" s="335">
        <v>379</v>
      </c>
    </row>
    <row r="402" spans="1:8" x14ac:dyDescent="0.2">
      <c r="A402" s="329"/>
      <c r="B402" s="329" t="s">
        <v>156</v>
      </c>
      <c r="C402" s="330">
        <v>13177178.390000001</v>
      </c>
      <c r="D402" s="335">
        <v>379</v>
      </c>
      <c r="E402" s="332"/>
      <c r="F402" s="333"/>
      <c r="G402" s="330">
        <v>13177178.390000001</v>
      </c>
      <c r="H402" s="335">
        <v>379</v>
      </c>
    </row>
    <row r="403" spans="1:8" x14ac:dyDescent="0.2">
      <c r="A403" s="329"/>
      <c r="B403" s="329" t="s">
        <v>157</v>
      </c>
      <c r="C403" s="330">
        <v>13177178.390000001</v>
      </c>
      <c r="D403" s="335">
        <v>379</v>
      </c>
      <c r="E403" s="332"/>
      <c r="F403" s="333"/>
      <c r="G403" s="330">
        <v>13177178.390000001</v>
      </c>
      <c r="H403" s="335">
        <v>379</v>
      </c>
    </row>
    <row r="404" spans="1:8" x14ac:dyDescent="0.2">
      <c r="A404" s="329"/>
      <c r="B404" s="329" t="s">
        <v>158</v>
      </c>
      <c r="C404" s="330">
        <v>13177178.390000001</v>
      </c>
      <c r="D404" s="335">
        <v>379</v>
      </c>
      <c r="E404" s="332"/>
      <c r="F404" s="333"/>
      <c r="G404" s="330">
        <v>13177178.390000001</v>
      </c>
      <c r="H404" s="335">
        <v>379</v>
      </c>
    </row>
    <row r="405" spans="1:8" x14ac:dyDescent="0.2">
      <c r="A405" s="329"/>
      <c r="B405" s="329" t="s">
        <v>159</v>
      </c>
      <c r="C405" s="330">
        <v>13177178.390000001</v>
      </c>
      <c r="D405" s="335">
        <v>379</v>
      </c>
      <c r="E405" s="332"/>
      <c r="F405" s="333"/>
      <c r="G405" s="330">
        <v>13177178.390000001</v>
      </c>
      <c r="H405" s="335">
        <v>379</v>
      </c>
    </row>
    <row r="406" spans="1:8" x14ac:dyDescent="0.2">
      <c r="A406" s="329"/>
      <c r="B406" s="329" t="s">
        <v>160</v>
      </c>
      <c r="C406" s="330">
        <v>13177178.390000001</v>
      </c>
      <c r="D406" s="335">
        <v>379</v>
      </c>
      <c r="E406" s="332"/>
      <c r="F406" s="333"/>
      <c r="G406" s="330">
        <v>13177178.390000001</v>
      </c>
      <c r="H406" s="335">
        <v>379</v>
      </c>
    </row>
    <row r="407" spans="1:8" x14ac:dyDescent="0.2">
      <c r="A407" s="329"/>
      <c r="B407" s="329" t="s">
        <v>161</v>
      </c>
      <c r="C407" s="330">
        <v>14251224</v>
      </c>
      <c r="D407" s="335">
        <v>379</v>
      </c>
      <c r="E407" s="332"/>
      <c r="F407" s="333"/>
      <c r="G407" s="330">
        <v>14251224</v>
      </c>
      <c r="H407" s="335">
        <v>379</v>
      </c>
    </row>
    <row r="408" spans="1:8" x14ac:dyDescent="0.2">
      <c r="A408" s="329"/>
      <c r="B408" s="329" t="s">
        <v>162</v>
      </c>
      <c r="C408" s="330">
        <v>16675697.66</v>
      </c>
      <c r="D408" s="335">
        <v>230</v>
      </c>
      <c r="E408" s="332"/>
      <c r="F408" s="333"/>
      <c r="G408" s="330">
        <v>16675697.66</v>
      </c>
      <c r="H408" s="335">
        <v>230</v>
      </c>
    </row>
    <row r="409" spans="1:8" x14ac:dyDescent="0.2">
      <c r="A409" s="329"/>
      <c r="B409" s="329" t="s">
        <v>163</v>
      </c>
      <c r="C409" s="330">
        <v>13358976.619999999</v>
      </c>
      <c r="D409" s="335">
        <v>384</v>
      </c>
      <c r="E409" s="332">
        <f t="shared" si="6"/>
        <v>1093919.83</v>
      </c>
      <c r="F409" s="333">
        <f t="shared" si="6"/>
        <v>0</v>
      </c>
      <c r="G409" s="330">
        <v>14452896.449999999</v>
      </c>
      <c r="H409" s="335">
        <v>384</v>
      </c>
    </row>
    <row r="410" spans="1:8" ht="12" customHeight="1" x14ac:dyDescent="0.2">
      <c r="A410" s="323" t="s">
        <v>58</v>
      </c>
      <c r="B410" s="399" t="s">
        <v>59</v>
      </c>
      <c r="C410" s="399"/>
      <c r="D410" s="399"/>
      <c r="E410" s="399"/>
      <c r="F410" s="399"/>
      <c r="G410" s="399"/>
      <c r="H410" s="399"/>
    </row>
    <row r="411" spans="1:8" x14ac:dyDescent="0.2">
      <c r="A411" s="324"/>
      <c r="B411" s="324" t="s">
        <v>384</v>
      </c>
      <c r="C411" s="325">
        <v>50597179.479999997</v>
      </c>
      <c r="D411" s="326">
        <v>1673</v>
      </c>
      <c r="E411" s="327">
        <f t="shared" si="6"/>
        <v>260671.25</v>
      </c>
      <c r="F411" s="328">
        <f t="shared" si="6"/>
        <v>0</v>
      </c>
      <c r="G411" s="325">
        <v>50857850.729999997</v>
      </c>
      <c r="H411" s="326">
        <v>1673</v>
      </c>
    </row>
    <row r="412" spans="1:8" x14ac:dyDescent="0.2">
      <c r="A412" s="329"/>
      <c r="B412" s="329" t="s">
        <v>152</v>
      </c>
      <c r="C412" s="330">
        <v>4521955.8899999997</v>
      </c>
      <c r="D412" s="335">
        <v>152</v>
      </c>
      <c r="E412" s="332"/>
      <c r="F412" s="333"/>
      <c r="G412" s="330">
        <v>4521955.8899999997</v>
      </c>
      <c r="H412" s="335">
        <v>152</v>
      </c>
    </row>
    <row r="413" spans="1:8" x14ac:dyDescent="0.2">
      <c r="A413" s="329"/>
      <c r="B413" s="329" t="s">
        <v>153</v>
      </c>
      <c r="C413" s="330">
        <v>3579485.75</v>
      </c>
      <c r="D413" s="335">
        <v>117</v>
      </c>
      <c r="E413" s="332"/>
      <c r="F413" s="333"/>
      <c r="G413" s="330">
        <v>3579485.75</v>
      </c>
      <c r="H413" s="335">
        <v>117</v>
      </c>
    </row>
    <row r="414" spans="1:8" x14ac:dyDescent="0.2">
      <c r="A414" s="329"/>
      <c r="B414" s="329" t="s">
        <v>154</v>
      </c>
      <c r="C414" s="330">
        <v>3854662.7</v>
      </c>
      <c r="D414" s="335">
        <v>131</v>
      </c>
      <c r="E414" s="332"/>
      <c r="F414" s="333"/>
      <c r="G414" s="330">
        <v>3854662.7</v>
      </c>
      <c r="H414" s="335">
        <v>131</v>
      </c>
    </row>
    <row r="415" spans="1:8" x14ac:dyDescent="0.2">
      <c r="A415" s="329"/>
      <c r="B415" s="329" t="s">
        <v>155</v>
      </c>
      <c r="C415" s="330">
        <v>3854662.7</v>
      </c>
      <c r="D415" s="335">
        <v>131</v>
      </c>
      <c r="E415" s="332"/>
      <c r="F415" s="333"/>
      <c r="G415" s="330">
        <v>3854662.7</v>
      </c>
      <c r="H415" s="335">
        <v>131</v>
      </c>
    </row>
    <row r="416" spans="1:8" x14ac:dyDescent="0.2">
      <c r="A416" s="329"/>
      <c r="B416" s="329" t="s">
        <v>156</v>
      </c>
      <c r="C416" s="330">
        <v>3852323.81</v>
      </c>
      <c r="D416" s="335">
        <v>131</v>
      </c>
      <c r="E416" s="332"/>
      <c r="F416" s="333"/>
      <c r="G416" s="330">
        <v>3852323.81</v>
      </c>
      <c r="H416" s="335">
        <v>131</v>
      </c>
    </row>
    <row r="417" spans="1:8" x14ac:dyDescent="0.2">
      <c r="A417" s="329"/>
      <c r="B417" s="329" t="s">
        <v>157</v>
      </c>
      <c r="C417" s="330">
        <v>3853703.81</v>
      </c>
      <c r="D417" s="335">
        <v>131</v>
      </c>
      <c r="E417" s="332"/>
      <c r="F417" s="333"/>
      <c r="G417" s="330">
        <v>3853703.81</v>
      </c>
      <c r="H417" s="335">
        <v>131</v>
      </c>
    </row>
    <row r="418" spans="1:8" x14ac:dyDescent="0.2">
      <c r="A418" s="329"/>
      <c r="B418" s="329" t="s">
        <v>158</v>
      </c>
      <c r="C418" s="330">
        <v>3857960.48</v>
      </c>
      <c r="D418" s="335">
        <v>131</v>
      </c>
      <c r="E418" s="332"/>
      <c r="F418" s="333"/>
      <c r="G418" s="330">
        <v>3857960.48</v>
      </c>
      <c r="H418" s="335">
        <v>131</v>
      </c>
    </row>
    <row r="419" spans="1:8" x14ac:dyDescent="0.2">
      <c r="A419" s="329"/>
      <c r="B419" s="329" t="s">
        <v>159</v>
      </c>
      <c r="C419" s="330">
        <v>4903030.88</v>
      </c>
      <c r="D419" s="335">
        <v>158</v>
      </c>
      <c r="E419" s="332"/>
      <c r="F419" s="333"/>
      <c r="G419" s="330">
        <v>4903030.88</v>
      </c>
      <c r="H419" s="335">
        <v>158</v>
      </c>
    </row>
    <row r="420" spans="1:8" x14ac:dyDescent="0.2">
      <c r="A420" s="329"/>
      <c r="B420" s="329" t="s">
        <v>160</v>
      </c>
      <c r="C420" s="330">
        <v>3854662.7</v>
      </c>
      <c r="D420" s="335">
        <v>131</v>
      </c>
      <c r="E420" s="332"/>
      <c r="F420" s="333"/>
      <c r="G420" s="330">
        <v>3854662.7</v>
      </c>
      <c r="H420" s="335">
        <v>131</v>
      </c>
    </row>
    <row r="421" spans="1:8" x14ac:dyDescent="0.2">
      <c r="A421" s="329"/>
      <c r="B421" s="329" t="s">
        <v>161</v>
      </c>
      <c r="C421" s="330">
        <v>4278016.5</v>
      </c>
      <c r="D421" s="335">
        <v>131</v>
      </c>
      <c r="E421" s="332"/>
      <c r="F421" s="333"/>
      <c r="G421" s="330">
        <v>4278016.5</v>
      </c>
      <c r="H421" s="335">
        <v>131</v>
      </c>
    </row>
    <row r="422" spans="1:8" x14ac:dyDescent="0.2">
      <c r="A422" s="329"/>
      <c r="B422" s="329" t="s">
        <v>162</v>
      </c>
      <c r="C422" s="330">
        <v>6332051.4500000002</v>
      </c>
      <c r="D422" s="335">
        <v>198</v>
      </c>
      <c r="E422" s="332"/>
      <c r="F422" s="333"/>
      <c r="G422" s="330">
        <v>6332051.4500000002</v>
      </c>
      <c r="H422" s="335">
        <v>198</v>
      </c>
    </row>
    <row r="423" spans="1:8" x14ac:dyDescent="0.2">
      <c r="A423" s="329"/>
      <c r="B423" s="329" t="s">
        <v>163</v>
      </c>
      <c r="C423" s="330">
        <v>3854662.81</v>
      </c>
      <c r="D423" s="335">
        <v>131</v>
      </c>
      <c r="E423" s="332">
        <f t="shared" si="6"/>
        <v>260671.25</v>
      </c>
      <c r="F423" s="333">
        <f t="shared" si="6"/>
        <v>0</v>
      </c>
      <c r="G423" s="330">
        <v>4115334.06</v>
      </c>
      <c r="H423" s="335">
        <v>131</v>
      </c>
    </row>
    <row r="424" spans="1:8" ht="12" customHeight="1" x14ac:dyDescent="0.2">
      <c r="A424" s="323" t="s">
        <v>60</v>
      </c>
      <c r="B424" s="399" t="s">
        <v>61</v>
      </c>
      <c r="C424" s="399"/>
      <c r="D424" s="399"/>
      <c r="E424" s="399"/>
      <c r="F424" s="399"/>
      <c r="G424" s="399"/>
      <c r="H424" s="399"/>
    </row>
    <row r="425" spans="1:8" x14ac:dyDescent="0.2">
      <c r="A425" s="324"/>
      <c r="B425" s="324" t="s">
        <v>384</v>
      </c>
      <c r="C425" s="325">
        <v>145677385.71000001</v>
      </c>
      <c r="D425" s="326">
        <v>3839</v>
      </c>
      <c r="E425" s="327">
        <f t="shared" si="6"/>
        <v>8402064.3699999992</v>
      </c>
      <c r="F425" s="328">
        <f t="shared" si="6"/>
        <v>0</v>
      </c>
      <c r="G425" s="325">
        <v>154079450.08000001</v>
      </c>
      <c r="H425" s="326">
        <v>3839</v>
      </c>
    </row>
    <row r="426" spans="1:8" x14ac:dyDescent="0.2">
      <c r="A426" s="329"/>
      <c r="B426" s="329" t="s">
        <v>152</v>
      </c>
      <c r="C426" s="330">
        <v>12593521.1</v>
      </c>
      <c r="D426" s="335">
        <v>361</v>
      </c>
      <c r="E426" s="332"/>
      <c r="F426" s="333"/>
      <c r="G426" s="330">
        <v>12593521.1</v>
      </c>
      <c r="H426" s="335">
        <v>361</v>
      </c>
    </row>
    <row r="427" spans="1:8" x14ac:dyDescent="0.2">
      <c r="A427" s="329"/>
      <c r="B427" s="329" t="s">
        <v>153</v>
      </c>
      <c r="C427" s="330">
        <v>12042590.300000001</v>
      </c>
      <c r="D427" s="335">
        <v>361</v>
      </c>
      <c r="E427" s="332"/>
      <c r="F427" s="333"/>
      <c r="G427" s="330">
        <v>12042590.300000001</v>
      </c>
      <c r="H427" s="335">
        <v>361</v>
      </c>
    </row>
    <row r="428" spans="1:8" x14ac:dyDescent="0.2">
      <c r="A428" s="329"/>
      <c r="B428" s="329" t="s">
        <v>154</v>
      </c>
      <c r="C428" s="330">
        <v>12042590.300000001</v>
      </c>
      <c r="D428" s="335">
        <v>361</v>
      </c>
      <c r="E428" s="332"/>
      <c r="F428" s="333"/>
      <c r="G428" s="330">
        <v>12042590.300000001</v>
      </c>
      <c r="H428" s="335">
        <v>361</v>
      </c>
    </row>
    <row r="429" spans="1:8" x14ac:dyDescent="0.2">
      <c r="A429" s="329"/>
      <c r="B429" s="329" t="s">
        <v>155</v>
      </c>
      <c r="C429" s="330">
        <v>12042590.300000001</v>
      </c>
      <c r="D429" s="335">
        <v>361</v>
      </c>
      <c r="E429" s="332"/>
      <c r="F429" s="333"/>
      <c r="G429" s="330">
        <v>12042590.300000001</v>
      </c>
      <c r="H429" s="335">
        <v>361</v>
      </c>
    </row>
    <row r="430" spans="1:8" x14ac:dyDescent="0.2">
      <c r="A430" s="329"/>
      <c r="B430" s="329" t="s">
        <v>156</v>
      </c>
      <c r="C430" s="330">
        <v>12042590.300000001</v>
      </c>
      <c r="D430" s="335">
        <v>361</v>
      </c>
      <c r="E430" s="332"/>
      <c r="F430" s="333"/>
      <c r="G430" s="330">
        <v>12042590.300000001</v>
      </c>
      <c r="H430" s="335">
        <v>361</v>
      </c>
    </row>
    <row r="431" spans="1:8" x14ac:dyDescent="0.2">
      <c r="A431" s="329"/>
      <c r="B431" s="329" t="s">
        <v>157</v>
      </c>
      <c r="C431" s="330">
        <v>12042590.300000001</v>
      </c>
      <c r="D431" s="335">
        <v>361</v>
      </c>
      <c r="E431" s="332"/>
      <c r="F431" s="333"/>
      <c r="G431" s="330">
        <v>12042590.300000001</v>
      </c>
      <c r="H431" s="335">
        <v>361</v>
      </c>
    </row>
    <row r="432" spans="1:8" x14ac:dyDescent="0.2">
      <c r="A432" s="329"/>
      <c r="B432" s="329" t="s">
        <v>158</v>
      </c>
      <c r="C432" s="330">
        <v>12042590.300000001</v>
      </c>
      <c r="D432" s="335">
        <v>361</v>
      </c>
      <c r="E432" s="332"/>
      <c r="F432" s="333"/>
      <c r="G432" s="330">
        <v>12042590.300000001</v>
      </c>
      <c r="H432" s="335">
        <v>361</v>
      </c>
    </row>
    <row r="433" spans="1:8" x14ac:dyDescent="0.2">
      <c r="A433" s="329"/>
      <c r="B433" s="329" t="s">
        <v>159</v>
      </c>
      <c r="C433" s="330">
        <v>12042590.300000001</v>
      </c>
      <c r="D433" s="335">
        <v>361</v>
      </c>
      <c r="E433" s="332"/>
      <c r="F433" s="333"/>
      <c r="G433" s="330">
        <v>12042590.300000001</v>
      </c>
      <c r="H433" s="335">
        <v>361</v>
      </c>
    </row>
    <row r="434" spans="1:8" x14ac:dyDescent="0.2">
      <c r="A434" s="329"/>
      <c r="B434" s="329" t="s">
        <v>160</v>
      </c>
      <c r="C434" s="330">
        <v>12042589.300000001</v>
      </c>
      <c r="D434" s="335">
        <v>287</v>
      </c>
      <c r="E434" s="332"/>
      <c r="F434" s="333"/>
      <c r="G434" s="330">
        <v>12042589.300000001</v>
      </c>
      <c r="H434" s="335">
        <v>287</v>
      </c>
    </row>
    <row r="435" spans="1:8" x14ac:dyDescent="0.2">
      <c r="A435" s="329"/>
      <c r="B435" s="329" t="s">
        <v>161</v>
      </c>
      <c r="C435" s="330">
        <v>12042589.300000001</v>
      </c>
      <c r="D435" s="335">
        <v>161</v>
      </c>
      <c r="E435" s="332"/>
      <c r="F435" s="333"/>
      <c r="G435" s="330">
        <v>12042589.300000001</v>
      </c>
      <c r="H435" s="335">
        <v>161</v>
      </c>
    </row>
    <row r="436" spans="1:8" x14ac:dyDescent="0.2">
      <c r="A436" s="329"/>
      <c r="B436" s="329" t="s">
        <v>162</v>
      </c>
      <c r="C436" s="330">
        <v>12274245.25</v>
      </c>
      <c r="D436" s="335">
        <v>131</v>
      </c>
      <c r="E436" s="332"/>
      <c r="F436" s="333"/>
      <c r="G436" s="330">
        <v>12274245.25</v>
      </c>
      <c r="H436" s="335">
        <v>131</v>
      </c>
    </row>
    <row r="437" spans="1:8" x14ac:dyDescent="0.2">
      <c r="A437" s="329"/>
      <c r="B437" s="329" t="s">
        <v>163</v>
      </c>
      <c r="C437" s="330">
        <v>12426308.66</v>
      </c>
      <c r="D437" s="335">
        <v>372</v>
      </c>
      <c r="E437" s="332">
        <f t="shared" si="6"/>
        <v>8402064.3699999992</v>
      </c>
      <c r="F437" s="333">
        <f t="shared" si="6"/>
        <v>0</v>
      </c>
      <c r="G437" s="330">
        <v>20828373.030000001</v>
      </c>
      <c r="H437" s="335">
        <v>372</v>
      </c>
    </row>
    <row r="438" spans="1:8" ht="12" customHeight="1" x14ac:dyDescent="0.2">
      <c r="A438" s="323" t="s">
        <v>62</v>
      </c>
      <c r="B438" s="399" t="s">
        <v>63</v>
      </c>
      <c r="C438" s="399"/>
      <c r="D438" s="399"/>
      <c r="E438" s="399"/>
      <c r="F438" s="399"/>
      <c r="G438" s="399"/>
      <c r="H438" s="399"/>
    </row>
    <row r="439" spans="1:8" x14ac:dyDescent="0.2">
      <c r="A439" s="324"/>
      <c r="B439" s="324" t="s">
        <v>384</v>
      </c>
      <c r="C439" s="325">
        <v>147088776.46000001</v>
      </c>
      <c r="D439" s="326">
        <v>3508</v>
      </c>
      <c r="E439" s="327">
        <f t="shared" si="6"/>
        <v>6197983.1799999997</v>
      </c>
      <c r="F439" s="328">
        <f t="shared" si="6"/>
        <v>0</v>
      </c>
      <c r="G439" s="325">
        <v>153286759.63999999</v>
      </c>
      <c r="H439" s="326">
        <v>3508</v>
      </c>
    </row>
    <row r="440" spans="1:8" x14ac:dyDescent="0.2">
      <c r="A440" s="329"/>
      <c r="B440" s="329" t="s">
        <v>152</v>
      </c>
      <c r="C440" s="330">
        <v>11645604.779999999</v>
      </c>
      <c r="D440" s="335">
        <v>265</v>
      </c>
      <c r="E440" s="332"/>
      <c r="F440" s="333"/>
      <c r="G440" s="330">
        <v>11645604.779999999</v>
      </c>
      <c r="H440" s="335">
        <v>265</v>
      </c>
    </row>
    <row r="441" spans="1:8" x14ac:dyDescent="0.2">
      <c r="A441" s="329"/>
      <c r="B441" s="329" t="s">
        <v>153</v>
      </c>
      <c r="C441" s="330">
        <v>14448204.869999999</v>
      </c>
      <c r="D441" s="335">
        <v>309</v>
      </c>
      <c r="E441" s="332"/>
      <c r="F441" s="333"/>
      <c r="G441" s="330">
        <v>14448204.869999999</v>
      </c>
      <c r="H441" s="335">
        <v>309</v>
      </c>
    </row>
    <row r="442" spans="1:8" x14ac:dyDescent="0.2">
      <c r="A442" s="329"/>
      <c r="B442" s="329" t="s">
        <v>154</v>
      </c>
      <c r="C442" s="330">
        <v>13843041.5</v>
      </c>
      <c r="D442" s="335">
        <v>287</v>
      </c>
      <c r="E442" s="332"/>
      <c r="F442" s="333"/>
      <c r="G442" s="330">
        <v>13843041.5</v>
      </c>
      <c r="H442" s="335">
        <v>287</v>
      </c>
    </row>
    <row r="443" spans="1:8" x14ac:dyDescent="0.2">
      <c r="A443" s="329"/>
      <c r="B443" s="329" t="s">
        <v>155</v>
      </c>
      <c r="C443" s="330">
        <v>13396413.59</v>
      </c>
      <c r="D443" s="335">
        <v>287</v>
      </c>
      <c r="E443" s="332"/>
      <c r="F443" s="333"/>
      <c r="G443" s="330">
        <v>13396413.59</v>
      </c>
      <c r="H443" s="335">
        <v>287</v>
      </c>
    </row>
    <row r="444" spans="1:8" x14ac:dyDescent="0.2">
      <c r="A444" s="329"/>
      <c r="B444" s="329" t="s">
        <v>156</v>
      </c>
      <c r="C444" s="330">
        <v>10190510.289999999</v>
      </c>
      <c r="D444" s="335">
        <v>287</v>
      </c>
      <c r="E444" s="332"/>
      <c r="F444" s="333"/>
      <c r="G444" s="330">
        <v>10190510.289999999</v>
      </c>
      <c r="H444" s="335">
        <v>287</v>
      </c>
    </row>
    <row r="445" spans="1:8" x14ac:dyDescent="0.2">
      <c r="A445" s="329"/>
      <c r="B445" s="329" t="s">
        <v>157</v>
      </c>
      <c r="C445" s="330">
        <v>9968594.4900000002</v>
      </c>
      <c r="D445" s="335">
        <v>287</v>
      </c>
      <c r="E445" s="332"/>
      <c r="F445" s="333"/>
      <c r="G445" s="330">
        <v>9968594.4900000002</v>
      </c>
      <c r="H445" s="335">
        <v>287</v>
      </c>
    </row>
    <row r="446" spans="1:8" x14ac:dyDescent="0.2">
      <c r="A446" s="329"/>
      <c r="B446" s="329" t="s">
        <v>158</v>
      </c>
      <c r="C446" s="330">
        <v>9968594.4900000002</v>
      </c>
      <c r="D446" s="335">
        <v>287</v>
      </c>
      <c r="E446" s="332"/>
      <c r="F446" s="333"/>
      <c r="G446" s="330">
        <v>9968594.4900000002</v>
      </c>
      <c r="H446" s="335">
        <v>287</v>
      </c>
    </row>
    <row r="447" spans="1:8" x14ac:dyDescent="0.2">
      <c r="A447" s="329"/>
      <c r="B447" s="329" t="s">
        <v>159</v>
      </c>
      <c r="C447" s="330">
        <v>17327213.640000001</v>
      </c>
      <c r="D447" s="335">
        <v>329</v>
      </c>
      <c r="E447" s="332"/>
      <c r="F447" s="333"/>
      <c r="G447" s="330">
        <v>17327213.640000001</v>
      </c>
      <c r="H447" s="335">
        <v>329</v>
      </c>
    </row>
    <row r="448" spans="1:8" x14ac:dyDescent="0.2">
      <c r="A448" s="329"/>
      <c r="B448" s="329" t="s">
        <v>160</v>
      </c>
      <c r="C448" s="330">
        <v>9968594.4900000002</v>
      </c>
      <c r="D448" s="335">
        <v>287</v>
      </c>
      <c r="E448" s="332"/>
      <c r="F448" s="333"/>
      <c r="G448" s="330">
        <v>9968594.4900000002</v>
      </c>
      <c r="H448" s="335">
        <v>287</v>
      </c>
    </row>
    <row r="449" spans="1:8" x14ac:dyDescent="0.2">
      <c r="A449" s="329"/>
      <c r="B449" s="329" t="s">
        <v>161</v>
      </c>
      <c r="C449" s="330">
        <v>13591414.050000001</v>
      </c>
      <c r="D449" s="335">
        <v>287</v>
      </c>
      <c r="E449" s="332"/>
      <c r="F449" s="333"/>
      <c r="G449" s="330">
        <v>13591414.050000001</v>
      </c>
      <c r="H449" s="335">
        <v>287</v>
      </c>
    </row>
    <row r="450" spans="1:8" x14ac:dyDescent="0.2">
      <c r="A450" s="329"/>
      <c r="B450" s="329" t="s">
        <v>162</v>
      </c>
      <c r="C450" s="330">
        <v>12771995.85</v>
      </c>
      <c r="D450" s="335">
        <v>309</v>
      </c>
      <c r="E450" s="332"/>
      <c r="F450" s="333"/>
      <c r="G450" s="330">
        <v>12771995.85</v>
      </c>
      <c r="H450" s="335">
        <v>309</v>
      </c>
    </row>
    <row r="451" spans="1:8" x14ac:dyDescent="0.2">
      <c r="A451" s="329"/>
      <c r="B451" s="329" t="s">
        <v>163</v>
      </c>
      <c r="C451" s="330">
        <v>9968594.4199999999</v>
      </c>
      <c r="D451" s="335">
        <v>287</v>
      </c>
      <c r="E451" s="332">
        <f t="shared" si="6"/>
        <v>6197983.1799999997</v>
      </c>
      <c r="F451" s="333">
        <f t="shared" si="6"/>
        <v>0</v>
      </c>
      <c r="G451" s="330">
        <v>16166577.6</v>
      </c>
      <c r="H451" s="335">
        <v>287</v>
      </c>
    </row>
    <row r="452" spans="1:8" ht="12" customHeight="1" x14ac:dyDescent="0.2">
      <c r="A452" s="323" t="s">
        <v>64</v>
      </c>
      <c r="B452" s="399" t="s">
        <v>65</v>
      </c>
      <c r="C452" s="399"/>
      <c r="D452" s="399"/>
      <c r="E452" s="399"/>
      <c r="F452" s="399"/>
      <c r="G452" s="399"/>
      <c r="H452" s="399"/>
    </row>
    <row r="453" spans="1:8" x14ac:dyDescent="0.2">
      <c r="A453" s="324"/>
      <c r="B453" s="324" t="s">
        <v>384</v>
      </c>
      <c r="C453" s="325">
        <v>273769834.32999998</v>
      </c>
      <c r="D453" s="326">
        <v>8160</v>
      </c>
      <c r="E453" s="327">
        <f t="shared" si="6"/>
        <v>2527840.1800000002</v>
      </c>
      <c r="F453" s="328">
        <f t="shared" si="6"/>
        <v>0</v>
      </c>
      <c r="G453" s="325">
        <v>276297674.50999999</v>
      </c>
      <c r="H453" s="326">
        <v>8160</v>
      </c>
    </row>
    <row r="454" spans="1:8" x14ac:dyDescent="0.2">
      <c r="A454" s="329"/>
      <c r="B454" s="329" t="s">
        <v>152</v>
      </c>
      <c r="C454" s="330">
        <v>23097366.039999999</v>
      </c>
      <c r="D454" s="335">
        <v>658</v>
      </c>
      <c r="E454" s="332"/>
      <c r="F454" s="333"/>
      <c r="G454" s="330">
        <v>23097366.039999999</v>
      </c>
      <c r="H454" s="335">
        <v>658</v>
      </c>
    </row>
    <row r="455" spans="1:8" x14ac:dyDescent="0.2">
      <c r="A455" s="329"/>
      <c r="B455" s="329" t="s">
        <v>153</v>
      </c>
      <c r="C455" s="330">
        <v>22769260.960000001</v>
      </c>
      <c r="D455" s="335">
        <v>678</v>
      </c>
      <c r="E455" s="332"/>
      <c r="F455" s="333"/>
      <c r="G455" s="330">
        <v>22769260.960000001</v>
      </c>
      <c r="H455" s="335">
        <v>678</v>
      </c>
    </row>
    <row r="456" spans="1:8" x14ac:dyDescent="0.2">
      <c r="A456" s="329"/>
      <c r="B456" s="329" t="s">
        <v>154</v>
      </c>
      <c r="C456" s="330">
        <v>22769260.960000001</v>
      </c>
      <c r="D456" s="335">
        <v>678</v>
      </c>
      <c r="E456" s="332"/>
      <c r="F456" s="333"/>
      <c r="G456" s="330">
        <v>22769260.960000001</v>
      </c>
      <c r="H456" s="335">
        <v>678</v>
      </c>
    </row>
    <row r="457" spans="1:8" x14ac:dyDescent="0.2">
      <c r="A457" s="329"/>
      <c r="B457" s="329" t="s">
        <v>155</v>
      </c>
      <c r="C457" s="330">
        <v>22769260.960000001</v>
      </c>
      <c r="D457" s="335">
        <v>678</v>
      </c>
      <c r="E457" s="332"/>
      <c r="F457" s="333"/>
      <c r="G457" s="330">
        <v>22769260.960000001</v>
      </c>
      <c r="H457" s="335">
        <v>678</v>
      </c>
    </row>
    <row r="458" spans="1:8" x14ac:dyDescent="0.2">
      <c r="A458" s="329"/>
      <c r="B458" s="329" t="s">
        <v>156</v>
      </c>
      <c r="C458" s="330">
        <v>22769260.960000001</v>
      </c>
      <c r="D458" s="335">
        <v>678</v>
      </c>
      <c r="E458" s="332"/>
      <c r="F458" s="333"/>
      <c r="G458" s="330">
        <v>22769260.960000001</v>
      </c>
      <c r="H458" s="335">
        <v>678</v>
      </c>
    </row>
    <row r="459" spans="1:8" x14ac:dyDescent="0.2">
      <c r="A459" s="329"/>
      <c r="B459" s="329" t="s">
        <v>157</v>
      </c>
      <c r="C459" s="330">
        <v>22769260.960000001</v>
      </c>
      <c r="D459" s="335">
        <v>678</v>
      </c>
      <c r="E459" s="332"/>
      <c r="F459" s="333"/>
      <c r="G459" s="330">
        <v>22769260.960000001</v>
      </c>
      <c r="H459" s="335">
        <v>678</v>
      </c>
    </row>
    <row r="460" spans="1:8" x14ac:dyDescent="0.2">
      <c r="A460" s="329"/>
      <c r="B460" s="329" t="s">
        <v>158</v>
      </c>
      <c r="C460" s="330">
        <v>22769260.960000001</v>
      </c>
      <c r="D460" s="335">
        <v>678</v>
      </c>
      <c r="E460" s="332"/>
      <c r="F460" s="333"/>
      <c r="G460" s="330">
        <v>22769260.960000001</v>
      </c>
      <c r="H460" s="335">
        <v>678</v>
      </c>
    </row>
    <row r="461" spans="1:8" x14ac:dyDescent="0.2">
      <c r="A461" s="329"/>
      <c r="B461" s="329" t="s">
        <v>159</v>
      </c>
      <c r="C461" s="330">
        <v>22769260.960000001</v>
      </c>
      <c r="D461" s="335">
        <v>678</v>
      </c>
      <c r="E461" s="332"/>
      <c r="F461" s="333"/>
      <c r="G461" s="330">
        <v>22769260.960000001</v>
      </c>
      <c r="H461" s="335">
        <v>678</v>
      </c>
    </row>
    <row r="462" spans="1:8" x14ac:dyDescent="0.2">
      <c r="A462" s="329"/>
      <c r="B462" s="329" t="s">
        <v>160</v>
      </c>
      <c r="C462" s="330">
        <v>22769260.960000001</v>
      </c>
      <c r="D462" s="335">
        <v>678</v>
      </c>
      <c r="E462" s="332"/>
      <c r="F462" s="333"/>
      <c r="G462" s="330">
        <v>22769260.960000001</v>
      </c>
      <c r="H462" s="335">
        <v>678</v>
      </c>
    </row>
    <row r="463" spans="1:8" x14ac:dyDescent="0.2">
      <c r="A463" s="329"/>
      <c r="B463" s="329" t="s">
        <v>161</v>
      </c>
      <c r="C463" s="330">
        <v>22769260.960000001</v>
      </c>
      <c r="D463" s="335">
        <v>678</v>
      </c>
      <c r="E463" s="332"/>
      <c r="F463" s="333"/>
      <c r="G463" s="330">
        <v>22769260.960000001</v>
      </c>
      <c r="H463" s="335">
        <v>678</v>
      </c>
    </row>
    <row r="464" spans="1:8" x14ac:dyDescent="0.2">
      <c r="A464" s="329"/>
      <c r="B464" s="329" t="s">
        <v>162</v>
      </c>
      <c r="C464" s="330">
        <v>22769260.960000001</v>
      </c>
      <c r="D464" s="335">
        <v>716</v>
      </c>
      <c r="E464" s="332"/>
      <c r="F464" s="333"/>
      <c r="G464" s="330">
        <v>22769260.960000001</v>
      </c>
      <c r="H464" s="335">
        <v>716</v>
      </c>
    </row>
    <row r="465" spans="1:8" x14ac:dyDescent="0.2">
      <c r="A465" s="329"/>
      <c r="B465" s="329" t="s">
        <v>163</v>
      </c>
      <c r="C465" s="330">
        <v>22979858.690000001</v>
      </c>
      <c r="D465" s="335">
        <v>684</v>
      </c>
      <c r="E465" s="332">
        <f t="shared" ref="E465:F509" si="7">G465-C465</f>
        <v>2527840.1800000002</v>
      </c>
      <c r="F465" s="333">
        <f t="shared" si="7"/>
        <v>0</v>
      </c>
      <c r="G465" s="330">
        <v>25507698.870000001</v>
      </c>
      <c r="H465" s="335">
        <v>684</v>
      </c>
    </row>
    <row r="466" spans="1:8" ht="12" customHeight="1" x14ac:dyDescent="0.2">
      <c r="A466" s="323" t="s">
        <v>66</v>
      </c>
      <c r="B466" s="399" t="s">
        <v>67</v>
      </c>
      <c r="C466" s="399"/>
      <c r="D466" s="399"/>
      <c r="E466" s="399"/>
      <c r="F466" s="399"/>
      <c r="G466" s="399"/>
      <c r="H466" s="399"/>
    </row>
    <row r="467" spans="1:8" x14ac:dyDescent="0.2">
      <c r="A467" s="324"/>
      <c r="B467" s="324" t="s">
        <v>384</v>
      </c>
      <c r="C467" s="325">
        <v>74466146.25</v>
      </c>
      <c r="D467" s="326">
        <v>2805</v>
      </c>
      <c r="E467" s="327">
        <f t="shared" si="7"/>
        <v>-126016.34</v>
      </c>
      <c r="F467" s="328">
        <f t="shared" si="7"/>
        <v>-118</v>
      </c>
      <c r="G467" s="325">
        <v>74340129.909999996</v>
      </c>
      <c r="H467" s="326">
        <v>2687</v>
      </c>
    </row>
    <row r="468" spans="1:8" x14ac:dyDescent="0.2">
      <c r="A468" s="329"/>
      <c r="B468" s="329" t="s">
        <v>152</v>
      </c>
      <c r="C468" s="330">
        <v>5836904.7000000002</v>
      </c>
      <c r="D468" s="335">
        <v>233</v>
      </c>
      <c r="E468" s="332"/>
      <c r="F468" s="333"/>
      <c r="G468" s="330">
        <v>5836904.7000000002</v>
      </c>
      <c r="H468" s="335">
        <v>233</v>
      </c>
    </row>
    <row r="469" spans="1:8" x14ac:dyDescent="0.2">
      <c r="A469" s="329"/>
      <c r="B469" s="329" t="s">
        <v>153</v>
      </c>
      <c r="C469" s="330">
        <v>5537068.29</v>
      </c>
      <c r="D469" s="335">
        <v>233</v>
      </c>
      <c r="E469" s="332"/>
      <c r="F469" s="333"/>
      <c r="G469" s="330">
        <v>5537068.29</v>
      </c>
      <c r="H469" s="335">
        <v>233</v>
      </c>
    </row>
    <row r="470" spans="1:8" x14ac:dyDescent="0.2">
      <c r="A470" s="329"/>
      <c r="B470" s="329" t="s">
        <v>154</v>
      </c>
      <c r="C470" s="330">
        <v>6554265.0300000003</v>
      </c>
      <c r="D470" s="335">
        <v>233</v>
      </c>
      <c r="E470" s="332"/>
      <c r="F470" s="333"/>
      <c r="G470" s="330">
        <v>6554265.0300000003</v>
      </c>
      <c r="H470" s="335">
        <v>233</v>
      </c>
    </row>
    <row r="471" spans="1:8" x14ac:dyDescent="0.2">
      <c r="A471" s="329"/>
      <c r="B471" s="329" t="s">
        <v>155</v>
      </c>
      <c r="C471" s="330">
        <v>6743141.8399999999</v>
      </c>
      <c r="D471" s="335">
        <v>233</v>
      </c>
      <c r="E471" s="332"/>
      <c r="F471" s="333"/>
      <c r="G471" s="330">
        <v>6743141.8399999999</v>
      </c>
      <c r="H471" s="335">
        <v>233</v>
      </c>
    </row>
    <row r="472" spans="1:8" x14ac:dyDescent="0.2">
      <c r="A472" s="329"/>
      <c r="B472" s="329" t="s">
        <v>156</v>
      </c>
      <c r="C472" s="330">
        <v>6535603.4299999997</v>
      </c>
      <c r="D472" s="335">
        <v>233</v>
      </c>
      <c r="E472" s="332"/>
      <c r="F472" s="333"/>
      <c r="G472" s="330">
        <v>6535603.4299999997</v>
      </c>
      <c r="H472" s="335">
        <v>233</v>
      </c>
    </row>
    <row r="473" spans="1:8" x14ac:dyDescent="0.2">
      <c r="A473" s="329"/>
      <c r="B473" s="329" t="s">
        <v>157</v>
      </c>
      <c r="C473" s="330">
        <v>6144422.96</v>
      </c>
      <c r="D473" s="335">
        <v>233</v>
      </c>
      <c r="E473" s="332"/>
      <c r="F473" s="333"/>
      <c r="G473" s="330">
        <v>6144422.96</v>
      </c>
      <c r="H473" s="335">
        <v>233</v>
      </c>
    </row>
    <row r="474" spans="1:8" x14ac:dyDescent="0.2">
      <c r="A474" s="329"/>
      <c r="B474" s="329" t="s">
        <v>158</v>
      </c>
      <c r="C474" s="330">
        <v>6144422.96</v>
      </c>
      <c r="D474" s="335">
        <v>233</v>
      </c>
      <c r="E474" s="332"/>
      <c r="F474" s="333"/>
      <c r="G474" s="330">
        <v>6144422.96</v>
      </c>
      <c r="H474" s="335">
        <v>226</v>
      </c>
    </row>
    <row r="475" spans="1:8" x14ac:dyDescent="0.2">
      <c r="A475" s="329"/>
      <c r="B475" s="329" t="s">
        <v>159</v>
      </c>
      <c r="C475" s="330">
        <v>6144422.96</v>
      </c>
      <c r="D475" s="335">
        <v>233</v>
      </c>
      <c r="E475" s="332"/>
      <c r="F475" s="333"/>
      <c r="G475" s="330">
        <v>6144422.96</v>
      </c>
      <c r="H475" s="335">
        <v>227</v>
      </c>
    </row>
    <row r="476" spans="1:8" x14ac:dyDescent="0.2">
      <c r="A476" s="329"/>
      <c r="B476" s="329" t="s">
        <v>160</v>
      </c>
      <c r="C476" s="330">
        <v>6144422.96</v>
      </c>
      <c r="D476" s="335">
        <v>233</v>
      </c>
      <c r="E476" s="332">
        <f t="shared" si="7"/>
        <v>-126016.34</v>
      </c>
      <c r="F476" s="333">
        <f t="shared" si="7"/>
        <v>-99</v>
      </c>
      <c r="G476" s="330">
        <v>6018406.6200000001</v>
      </c>
      <c r="H476" s="335">
        <v>134</v>
      </c>
    </row>
    <row r="477" spans="1:8" x14ac:dyDescent="0.2">
      <c r="A477" s="329"/>
      <c r="B477" s="329" t="s">
        <v>161</v>
      </c>
      <c r="C477" s="330">
        <v>6144422.96</v>
      </c>
      <c r="D477" s="335">
        <v>233</v>
      </c>
      <c r="E477" s="332"/>
      <c r="F477" s="333"/>
      <c r="G477" s="330">
        <v>6144422.96</v>
      </c>
      <c r="H477" s="335">
        <v>228</v>
      </c>
    </row>
    <row r="478" spans="1:8" x14ac:dyDescent="0.2">
      <c r="A478" s="329"/>
      <c r="B478" s="329" t="s">
        <v>162</v>
      </c>
      <c r="C478" s="330">
        <v>6144422.96</v>
      </c>
      <c r="D478" s="335">
        <v>233</v>
      </c>
      <c r="E478" s="332"/>
      <c r="F478" s="333"/>
      <c r="G478" s="330">
        <v>6144422.96</v>
      </c>
      <c r="H478" s="335">
        <v>232</v>
      </c>
    </row>
    <row r="479" spans="1:8" x14ac:dyDescent="0.2">
      <c r="A479" s="329"/>
      <c r="B479" s="329" t="s">
        <v>163</v>
      </c>
      <c r="C479" s="330">
        <v>6392625.2000000002</v>
      </c>
      <c r="D479" s="335">
        <v>242</v>
      </c>
      <c r="E479" s="332"/>
      <c r="F479" s="333"/>
      <c r="G479" s="330">
        <v>6392625.2000000002</v>
      </c>
      <c r="H479" s="335">
        <v>242</v>
      </c>
    </row>
    <row r="480" spans="1:8" ht="12" customHeight="1" x14ac:dyDescent="0.2">
      <c r="A480" s="323" t="s">
        <v>68</v>
      </c>
      <c r="B480" s="399" t="s">
        <v>69</v>
      </c>
      <c r="C480" s="399"/>
      <c r="D480" s="399"/>
      <c r="E480" s="399"/>
      <c r="F480" s="399"/>
      <c r="G480" s="399"/>
      <c r="H480" s="399"/>
    </row>
    <row r="481" spans="1:8" x14ac:dyDescent="0.2">
      <c r="A481" s="324"/>
      <c r="B481" s="324" t="s">
        <v>384</v>
      </c>
      <c r="C481" s="325">
        <v>81988594.680000007</v>
      </c>
      <c r="D481" s="326">
        <v>2400</v>
      </c>
      <c r="E481" s="327">
        <f t="shared" si="7"/>
        <v>33183.75</v>
      </c>
      <c r="F481" s="328">
        <f t="shared" si="7"/>
        <v>-5</v>
      </c>
      <c r="G481" s="325">
        <v>82021778.430000007</v>
      </c>
      <c r="H481" s="326">
        <v>2395</v>
      </c>
    </row>
    <row r="482" spans="1:8" x14ac:dyDescent="0.2">
      <c r="A482" s="329"/>
      <c r="B482" s="329" t="s">
        <v>152</v>
      </c>
      <c r="C482" s="330">
        <v>7075469.0999999996</v>
      </c>
      <c r="D482" s="335">
        <v>210</v>
      </c>
      <c r="E482" s="332"/>
      <c r="F482" s="333"/>
      <c r="G482" s="330">
        <v>7075469.0999999996</v>
      </c>
      <c r="H482" s="335">
        <v>210</v>
      </c>
    </row>
    <row r="483" spans="1:8" x14ac:dyDescent="0.2">
      <c r="A483" s="329"/>
      <c r="B483" s="329" t="s">
        <v>153</v>
      </c>
      <c r="C483" s="330">
        <v>6765618.6600000001</v>
      </c>
      <c r="D483" s="335">
        <v>210</v>
      </c>
      <c r="E483" s="332"/>
      <c r="F483" s="333"/>
      <c r="G483" s="330">
        <v>6765618.6600000001</v>
      </c>
      <c r="H483" s="335">
        <v>210</v>
      </c>
    </row>
    <row r="484" spans="1:8" x14ac:dyDescent="0.2">
      <c r="A484" s="329"/>
      <c r="B484" s="329" t="s">
        <v>154</v>
      </c>
      <c r="C484" s="330">
        <v>6765618.6600000001</v>
      </c>
      <c r="D484" s="335">
        <v>210</v>
      </c>
      <c r="E484" s="332"/>
      <c r="F484" s="333"/>
      <c r="G484" s="330">
        <v>6765618.6600000001</v>
      </c>
      <c r="H484" s="335">
        <v>210</v>
      </c>
    </row>
    <row r="485" spans="1:8" x14ac:dyDescent="0.2">
      <c r="A485" s="329"/>
      <c r="B485" s="329" t="s">
        <v>155</v>
      </c>
      <c r="C485" s="330">
        <v>6765618.6600000001</v>
      </c>
      <c r="D485" s="335">
        <v>210</v>
      </c>
      <c r="E485" s="332"/>
      <c r="F485" s="333"/>
      <c r="G485" s="330">
        <v>6765618.6600000001</v>
      </c>
      <c r="H485" s="335">
        <v>210</v>
      </c>
    </row>
    <row r="486" spans="1:8" x14ac:dyDescent="0.2">
      <c r="A486" s="329"/>
      <c r="B486" s="329" t="s">
        <v>156</v>
      </c>
      <c r="C486" s="330">
        <v>6765618.6600000001</v>
      </c>
      <c r="D486" s="335">
        <v>210</v>
      </c>
      <c r="E486" s="332"/>
      <c r="F486" s="333"/>
      <c r="G486" s="330">
        <v>6765618.6600000001</v>
      </c>
      <c r="H486" s="335">
        <v>210</v>
      </c>
    </row>
    <row r="487" spans="1:8" x14ac:dyDescent="0.2">
      <c r="A487" s="329"/>
      <c r="B487" s="329" t="s">
        <v>157</v>
      </c>
      <c r="C487" s="330">
        <v>6765618.6600000001</v>
      </c>
      <c r="D487" s="335">
        <v>210</v>
      </c>
      <c r="E487" s="332"/>
      <c r="F487" s="333"/>
      <c r="G487" s="330">
        <v>6765618.6600000001</v>
      </c>
      <c r="H487" s="335">
        <v>210</v>
      </c>
    </row>
    <row r="488" spans="1:8" x14ac:dyDescent="0.2">
      <c r="A488" s="329"/>
      <c r="B488" s="329" t="s">
        <v>158</v>
      </c>
      <c r="C488" s="330">
        <v>6765618.6600000001</v>
      </c>
      <c r="D488" s="335">
        <v>210</v>
      </c>
      <c r="E488" s="332"/>
      <c r="F488" s="333"/>
      <c r="G488" s="330">
        <v>6765618.6600000001</v>
      </c>
      <c r="H488" s="335">
        <v>210</v>
      </c>
    </row>
    <row r="489" spans="1:8" x14ac:dyDescent="0.2">
      <c r="A489" s="329"/>
      <c r="B489" s="329" t="s">
        <v>159</v>
      </c>
      <c r="C489" s="330">
        <v>6765618.6600000001</v>
      </c>
      <c r="D489" s="335">
        <v>210</v>
      </c>
      <c r="E489" s="332"/>
      <c r="F489" s="333"/>
      <c r="G489" s="330">
        <v>6765618.6600000001</v>
      </c>
      <c r="H489" s="335">
        <v>210</v>
      </c>
    </row>
    <row r="490" spans="1:8" x14ac:dyDescent="0.2">
      <c r="A490" s="329"/>
      <c r="B490" s="329" t="s">
        <v>160</v>
      </c>
      <c r="C490" s="330">
        <v>6765618.6600000001</v>
      </c>
      <c r="D490" s="335">
        <v>210</v>
      </c>
      <c r="E490" s="332"/>
      <c r="F490" s="333"/>
      <c r="G490" s="330">
        <v>6765618.6600000001</v>
      </c>
      <c r="H490" s="335">
        <v>210</v>
      </c>
    </row>
    <row r="491" spans="1:8" x14ac:dyDescent="0.2">
      <c r="A491" s="329"/>
      <c r="B491" s="329" t="s">
        <v>161</v>
      </c>
      <c r="C491" s="330">
        <v>6765618.6600000001</v>
      </c>
      <c r="D491" s="335">
        <v>210</v>
      </c>
      <c r="E491" s="332"/>
      <c r="F491" s="333"/>
      <c r="G491" s="330">
        <v>6765618.6600000001</v>
      </c>
      <c r="H491" s="335">
        <v>210</v>
      </c>
    </row>
    <row r="492" spans="1:8" x14ac:dyDescent="0.2">
      <c r="A492" s="329"/>
      <c r="B492" s="329" t="s">
        <v>162</v>
      </c>
      <c r="C492" s="330">
        <v>6953698.7000000002</v>
      </c>
      <c r="D492" s="335">
        <v>81</v>
      </c>
      <c r="E492" s="332"/>
      <c r="F492" s="333"/>
      <c r="G492" s="330">
        <v>6953698.7000000002</v>
      </c>
      <c r="H492" s="335">
        <v>81</v>
      </c>
    </row>
    <row r="493" spans="1:8" x14ac:dyDescent="0.2">
      <c r="A493" s="329"/>
      <c r="B493" s="329" t="s">
        <v>163</v>
      </c>
      <c r="C493" s="330">
        <v>7068858.9400000004</v>
      </c>
      <c r="D493" s="335">
        <v>219</v>
      </c>
      <c r="E493" s="332">
        <f t="shared" si="7"/>
        <v>33183.75</v>
      </c>
      <c r="F493" s="333">
        <f t="shared" si="7"/>
        <v>-5</v>
      </c>
      <c r="G493" s="330">
        <v>7102042.6900000004</v>
      </c>
      <c r="H493" s="335">
        <v>214</v>
      </c>
    </row>
    <row r="494" spans="1:8" ht="12" customHeight="1" x14ac:dyDescent="0.2">
      <c r="A494" s="323" t="s">
        <v>70</v>
      </c>
      <c r="B494" s="399" t="s">
        <v>71</v>
      </c>
      <c r="C494" s="399"/>
      <c r="D494" s="399"/>
      <c r="E494" s="399"/>
      <c r="F494" s="399"/>
      <c r="G494" s="399"/>
      <c r="H494" s="399"/>
    </row>
    <row r="495" spans="1:8" x14ac:dyDescent="0.2">
      <c r="A495" s="324"/>
      <c r="B495" s="324" t="s">
        <v>384</v>
      </c>
      <c r="C495" s="325">
        <v>76393149.510000005</v>
      </c>
      <c r="D495" s="326">
        <v>2469</v>
      </c>
      <c r="E495" s="327">
        <f t="shared" si="7"/>
        <v>-2354094.4</v>
      </c>
      <c r="F495" s="328">
        <f t="shared" si="7"/>
        <v>-229</v>
      </c>
      <c r="G495" s="325">
        <v>74039055.109999999</v>
      </c>
      <c r="H495" s="326">
        <v>2240</v>
      </c>
    </row>
    <row r="496" spans="1:8" x14ac:dyDescent="0.2">
      <c r="A496" s="329"/>
      <c r="B496" s="329" t="s">
        <v>152</v>
      </c>
      <c r="C496" s="330">
        <v>6607176.6500000004</v>
      </c>
      <c r="D496" s="335">
        <v>205</v>
      </c>
      <c r="E496" s="332">
        <f t="shared" si="7"/>
        <v>-806.78</v>
      </c>
      <c r="F496" s="333">
        <f t="shared" si="7"/>
        <v>-38</v>
      </c>
      <c r="G496" s="330">
        <v>6606369.8700000001</v>
      </c>
      <c r="H496" s="335">
        <v>167</v>
      </c>
    </row>
    <row r="497" spans="1:8" x14ac:dyDescent="0.2">
      <c r="A497" s="329"/>
      <c r="B497" s="329" t="s">
        <v>153</v>
      </c>
      <c r="C497" s="330">
        <v>6317808.6500000004</v>
      </c>
      <c r="D497" s="335">
        <v>205</v>
      </c>
      <c r="E497" s="332"/>
      <c r="F497" s="333"/>
      <c r="G497" s="330">
        <v>6317808.6500000004</v>
      </c>
      <c r="H497" s="335">
        <v>195</v>
      </c>
    </row>
    <row r="498" spans="1:8" x14ac:dyDescent="0.2">
      <c r="A498" s="329"/>
      <c r="B498" s="329" t="s">
        <v>154</v>
      </c>
      <c r="C498" s="330">
        <v>6317808.6500000004</v>
      </c>
      <c r="D498" s="335">
        <v>205</v>
      </c>
      <c r="E498" s="332"/>
      <c r="F498" s="333"/>
      <c r="G498" s="330">
        <v>6317808.6500000004</v>
      </c>
      <c r="H498" s="335">
        <v>194</v>
      </c>
    </row>
    <row r="499" spans="1:8" x14ac:dyDescent="0.2">
      <c r="A499" s="329"/>
      <c r="B499" s="329" t="s">
        <v>155</v>
      </c>
      <c r="C499" s="330">
        <v>6317808.6500000004</v>
      </c>
      <c r="D499" s="335">
        <v>205</v>
      </c>
      <c r="E499" s="332"/>
      <c r="F499" s="333"/>
      <c r="G499" s="330">
        <v>6317808.6500000004</v>
      </c>
      <c r="H499" s="335">
        <v>197</v>
      </c>
    </row>
    <row r="500" spans="1:8" x14ac:dyDescent="0.2">
      <c r="A500" s="329"/>
      <c r="B500" s="329" t="s">
        <v>156</v>
      </c>
      <c r="C500" s="330">
        <v>6317808.6500000004</v>
      </c>
      <c r="D500" s="335">
        <v>205</v>
      </c>
      <c r="E500" s="332"/>
      <c r="F500" s="333"/>
      <c r="G500" s="330">
        <v>6317808.6500000004</v>
      </c>
      <c r="H500" s="335">
        <v>194</v>
      </c>
    </row>
    <row r="501" spans="1:8" x14ac:dyDescent="0.2">
      <c r="A501" s="329"/>
      <c r="B501" s="329" t="s">
        <v>157</v>
      </c>
      <c r="C501" s="330">
        <v>6317808.6500000004</v>
      </c>
      <c r="D501" s="335">
        <v>205</v>
      </c>
      <c r="E501" s="332"/>
      <c r="F501" s="333"/>
      <c r="G501" s="330">
        <v>6317808.6500000004</v>
      </c>
      <c r="H501" s="335">
        <v>178</v>
      </c>
    </row>
    <row r="502" spans="1:8" x14ac:dyDescent="0.2">
      <c r="A502" s="329"/>
      <c r="B502" s="329" t="s">
        <v>158</v>
      </c>
      <c r="C502" s="330">
        <v>6317808.6500000004</v>
      </c>
      <c r="D502" s="335">
        <v>205</v>
      </c>
      <c r="E502" s="332"/>
      <c r="F502" s="333"/>
      <c r="G502" s="330">
        <v>6317808.6500000004</v>
      </c>
      <c r="H502" s="335">
        <v>189</v>
      </c>
    </row>
    <row r="503" spans="1:8" x14ac:dyDescent="0.2">
      <c r="A503" s="329"/>
      <c r="B503" s="329" t="s">
        <v>159</v>
      </c>
      <c r="C503" s="330">
        <v>6317808.6500000004</v>
      </c>
      <c r="D503" s="335">
        <v>205</v>
      </c>
      <c r="E503" s="332">
        <f t="shared" si="7"/>
        <v>-77098.67</v>
      </c>
      <c r="F503" s="333">
        <f t="shared" si="7"/>
        <v>-24</v>
      </c>
      <c r="G503" s="330">
        <v>6240709.9800000004</v>
      </c>
      <c r="H503" s="335">
        <v>181</v>
      </c>
    </row>
    <row r="504" spans="1:8" x14ac:dyDescent="0.2">
      <c r="A504" s="329"/>
      <c r="B504" s="329" t="s">
        <v>160</v>
      </c>
      <c r="C504" s="330">
        <v>6317808.6500000004</v>
      </c>
      <c r="D504" s="335">
        <v>205</v>
      </c>
      <c r="E504" s="332">
        <f t="shared" si="7"/>
        <v>-506847.88</v>
      </c>
      <c r="F504" s="333">
        <f t="shared" si="7"/>
        <v>-17</v>
      </c>
      <c r="G504" s="330">
        <v>5810960.7699999996</v>
      </c>
      <c r="H504" s="335">
        <v>188</v>
      </c>
    </row>
    <row r="505" spans="1:8" x14ac:dyDescent="0.2">
      <c r="A505" s="329"/>
      <c r="B505" s="329" t="s">
        <v>161</v>
      </c>
      <c r="C505" s="330">
        <v>6317808.6500000004</v>
      </c>
      <c r="D505" s="335">
        <v>205</v>
      </c>
      <c r="E505" s="332">
        <f t="shared" si="7"/>
        <v>-1769341.07</v>
      </c>
      <c r="F505" s="333">
        <f t="shared" si="7"/>
        <v>-65</v>
      </c>
      <c r="G505" s="330">
        <v>4548467.58</v>
      </c>
      <c r="H505" s="335">
        <v>140</v>
      </c>
    </row>
    <row r="506" spans="1:8" x14ac:dyDescent="0.2">
      <c r="A506" s="329"/>
      <c r="B506" s="329" t="s">
        <v>162</v>
      </c>
      <c r="C506" s="330">
        <v>6317808.6500000004</v>
      </c>
      <c r="D506" s="335">
        <v>205</v>
      </c>
      <c r="E506" s="332"/>
      <c r="F506" s="333"/>
      <c r="G506" s="330">
        <v>6317808.6500000004</v>
      </c>
      <c r="H506" s="335">
        <v>205</v>
      </c>
    </row>
    <row r="507" spans="1:8" x14ac:dyDescent="0.2">
      <c r="A507" s="329"/>
      <c r="B507" s="329" t="s">
        <v>163</v>
      </c>
      <c r="C507" s="330">
        <v>6607886.3600000003</v>
      </c>
      <c r="D507" s="335">
        <v>214</v>
      </c>
      <c r="E507" s="332"/>
      <c r="F507" s="333"/>
      <c r="G507" s="330">
        <v>6607886.3600000003</v>
      </c>
      <c r="H507" s="335">
        <v>212</v>
      </c>
    </row>
    <row r="508" spans="1:8" ht="12" customHeight="1" x14ac:dyDescent="0.2">
      <c r="A508" s="323" t="s">
        <v>72</v>
      </c>
      <c r="B508" s="399" t="s">
        <v>73</v>
      </c>
      <c r="C508" s="399"/>
      <c r="D508" s="399"/>
      <c r="E508" s="399"/>
      <c r="F508" s="399"/>
      <c r="G508" s="399"/>
      <c r="H508" s="399"/>
    </row>
    <row r="509" spans="1:8" x14ac:dyDescent="0.2">
      <c r="A509" s="324"/>
      <c r="B509" s="324" t="s">
        <v>384</v>
      </c>
      <c r="C509" s="325">
        <v>159710397.22999999</v>
      </c>
      <c r="D509" s="326">
        <v>4261</v>
      </c>
      <c r="E509" s="327">
        <f t="shared" si="7"/>
        <v>1888609.85</v>
      </c>
      <c r="F509" s="328">
        <f t="shared" si="7"/>
        <v>0</v>
      </c>
      <c r="G509" s="325">
        <v>161599007.08000001</v>
      </c>
      <c r="H509" s="326">
        <v>4261</v>
      </c>
    </row>
    <row r="510" spans="1:8" x14ac:dyDescent="0.2">
      <c r="A510" s="329"/>
      <c r="B510" s="329" t="s">
        <v>152</v>
      </c>
      <c r="C510" s="330">
        <v>13496053.130000001</v>
      </c>
      <c r="D510" s="335">
        <v>363</v>
      </c>
      <c r="E510" s="332"/>
      <c r="F510" s="333"/>
      <c r="G510" s="330">
        <v>13496053.130000001</v>
      </c>
      <c r="H510" s="335">
        <v>363</v>
      </c>
    </row>
    <row r="511" spans="1:8" x14ac:dyDescent="0.2">
      <c r="A511" s="329"/>
      <c r="B511" s="329" t="s">
        <v>153</v>
      </c>
      <c r="C511" s="330">
        <v>12907979.859999999</v>
      </c>
      <c r="D511" s="335">
        <v>363</v>
      </c>
      <c r="E511" s="332"/>
      <c r="F511" s="333"/>
      <c r="G511" s="330">
        <v>12907979.859999999</v>
      </c>
      <c r="H511" s="335">
        <v>363</v>
      </c>
    </row>
    <row r="512" spans="1:8" x14ac:dyDescent="0.2">
      <c r="A512" s="329"/>
      <c r="B512" s="329" t="s">
        <v>154</v>
      </c>
      <c r="C512" s="330">
        <v>12907979.859999999</v>
      </c>
      <c r="D512" s="335">
        <v>363</v>
      </c>
      <c r="E512" s="332"/>
      <c r="F512" s="333"/>
      <c r="G512" s="330">
        <v>12907979.859999999</v>
      </c>
      <c r="H512" s="335">
        <v>363</v>
      </c>
    </row>
    <row r="513" spans="1:8" x14ac:dyDescent="0.2">
      <c r="A513" s="329"/>
      <c r="B513" s="329" t="s">
        <v>155</v>
      </c>
      <c r="C513" s="330">
        <v>12907979.859999999</v>
      </c>
      <c r="D513" s="335">
        <v>363</v>
      </c>
      <c r="E513" s="332"/>
      <c r="F513" s="333"/>
      <c r="G513" s="330">
        <v>12907979.859999999</v>
      </c>
      <c r="H513" s="335">
        <v>363</v>
      </c>
    </row>
    <row r="514" spans="1:8" x14ac:dyDescent="0.2">
      <c r="A514" s="329"/>
      <c r="B514" s="329" t="s">
        <v>156</v>
      </c>
      <c r="C514" s="330">
        <v>14310350.689999999</v>
      </c>
      <c r="D514" s="335">
        <v>363</v>
      </c>
      <c r="E514" s="332"/>
      <c r="F514" s="333"/>
      <c r="G514" s="330">
        <v>14310350.689999999</v>
      </c>
      <c r="H514" s="335">
        <v>363</v>
      </c>
    </row>
    <row r="515" spans="1:8" x14ac:dyDescent="0.2">
      <c r="A515" s="329"/>
      <c r="B515" s="329" t="s">
        <v>157</v>
      </c>
      <c r="C515" s="330">
        <v>12907979.859999999</v>
      </c>
      <c r="D515" s="335">
        <v>363</v>
      </c>
      <c r="E515" s="332"/>
      <c r="F515" s="333"/>
      <c r="G515" s="330">
        <v>12907979.859999999</v>
      </c>
      <c r="H515" s="335">
        <v>363</v>
      </c>
    </row>
    <row r="516" spans="1:8" x14ac:dyDescent="0.2">
      <c r="A516" s="329"/>
      <c r="B516" s="329" t="s">
        <v>158</v>
      </c>
      <c r="C516" s="330">
        <v>12907979.859999999</v>
      </c>
      <c r="D516" s="335">
        <v>363</v>
      </c>
      <c r="E516" s="332"/>
      <c r="F516" s="333"/>
      <c r="G516" s="330">
        <v>12907979.859999999</v>
      </c>
      <c r="H516" s="335">
        <v>363</v>
      </c>
    </row>
    <row r="517" spans="1:8" x14ac:dyDescent="0.2">
      <c r="A517" s="329"/>
      <c r="B517" s="329" t="s">
        <v>159</v>
      </c>
      <c r="C517" s="330">
        <v>15243075.470000001</v>
      </c>
      <c r="D517" s="335">
        <v>393</v>
      </c>
      <c r="E517" s="332"/>
      <c r="F517" s="333"/>
      <c r="G517" s="330">
        <v>15243075.470000001</v>
      </c>
      <c r="H517" s="335">
        <v>393</v>
      </c>
    </row>
    <row r="518" spans="1:8" x14ac:dyDescent="0.2">
      <c r="A518" s="329"/>
      <c r="B518" s="329" t="s">
        <v>160</v>
      </c>
      <c r="C518" s="330">
        <v>12907979.859999999</v>
      </c>
      <c r="D518" s="335">
        <v>363</v>
      </c>
      <c r="E518" s="332"/>
      <c r="F518" s="333"/>
      <c r="G518" s="330">
        <v>12907979.859999999</v>
      </c>
      <c r="H518" s="335">
        <v>363</v>
      </c>
    </row>
    <row r="519" spans="1:8" x14ac:dyDescent="0.2">
      <c r="A519" s="329"/>
      <c r="B519" s="329" t="s">
        <v>161</v>
      </c>
      <c r="C519" s="330">
        <v>12986418.810000001</v>
      </c>
      <c r="D519" s="335">
        <v>363</v>
      </c>
      <c r="E519" s="332"/>
      <c r="F519" s="333"/>
      <c r="G519" s="330">
        <v>12986418.810000001</v>
      </c>
      <c r="H519" s="335">
        <v>363</v>
      </c>
    </row>
    <row r="520" spans="1:8" x14ac:dyDescent="0.2">
      <c r="A520" s="329"/>
      <c r="B520" s="329" t="s">
        <v>162</v>
      </c>
      <c r="C520" s="330">
        <v>12946779.460000001</v>
      </c>
      <c r="D520" s="335">
        <v>228</v>
      </c>
      <c r="E520" s="332"/>
      <c r="F520" s="333"/>
      <c r="G520" s="330">
        <v>12946779.460000001</v>
      </c>
      <c r="H520" s="335">
        <v>228</v>
      </c>
    </row>
    <row r="521" spans="1:8" x14ac:dyDescent="0.2">
      <c r="A521" s="329"/>
      <c r="B521" s="329" t="s">
        <v>163</v>
      </c>
      <c r="C521" s="330">
        <v>13279840.51</v>
      </c>
      <c r="D521" s="335">
        <v>373</v>
      </c>
      <c r="E521" s="332">
        <f t="shared" ref="E521:F580" si="8">G521-C521</f>
        <v>1888609.85</v>
      </c>
      <c r="F521" s="333">
        <f t="shared" si="8"/>
        <v>0</v>
      </c>
      <c r="G521" s="330">
        <v>15168450.359999999</v>
      </c>
      <c r="H521" s="335">
        <v>373</v>
      </c>
    </row>
    <row r="522" spans="1:8" ht="12" customHeight="1" x14ac:dyDescent="0.2">
      <c r="A522" s="323" t="s">
        <v>74</v>
      </c>
      <c r="B522" s="399" t="s">
        <v>75</v>
      </c>
      <c r="C522" s="399"/>
      <c r="D522" s="399"/>
      <c r="E522" s="399"/>
      <c r="F522" s="399"/>
      <c r="G522" s="399"/>
      <c r="H522" s="399"/>
    </row>
    <row r="523" spans="1:8" x14ac:dyDescent="0.2">
      <c r="A523" s="324"/>
      <c r="B523" s="324" t="s">
        <v>384</v>
      </c>
      <c r="C523" s="325">
        <v>41652407.75</v>
      </c>
      <c r="D523" s="326">
        <v>1383</v>
      </c>
      <c r="E523" s="327">
        <f t="shared" si="8"/>
        <v>396.78</v>
      </c>
      <c r="F523" s="328">
        <f t="shared" si="8"/>
        <v>0</v>
      </c>
      <c r="G523" s="325">
        <v>41652804.530000001</v>
      </c>
      <c r="H523" s="326">
        <v>1383</v>
      </c>
    </row>
    <row r="524" spans="1:8" x14ac:dyDescent="0.2">
      <c r="A524" s="329"/>
      <c r="B524" s="329" t="s">
        <v>152</v>
      </c>
      <c r="C524" s="330">
        <v>3954916.07</v>
      </c>
      <c r="D524" s="335">
        <v>124</v>
      </c>
      <c r="E524" s="332"/>
      <c r="F524" s="333"/>
      <c r="G524" s="330">
        <v>3954916.07</v>
      </c>
      <c r="H524" s="335">
        <v>124</v>
      </c>
    </row>
    <row r="525" spans="1:8" x14ac:dyDescent="0.2">
      <c r="A525" s="329"/>
      <c r="B525" s="329" t="s">
        <v>153</v>
      </c>
      <c r="C525" s="330">
        <v>3018779.09</v>
      </c>
      <c r="D525" s="335">
        <v>108</v>
      </c>
      <c r="E525" s="332"/>
      <c r="F525" s="333"/>
      <c r="G525" s="330">
        <v>3018779.09</v>
      </c>
      <c r="H525" s="335">
        <v>108</v>
      </c>
    </row>
    <row r="526" spans="1:8" x14ac:dyDescent="0.2">
      <c r="A526" s="329"/>
      <c r="B526" s="329" t="s">
        <v>154</v>
      </c>
      <c r="C526" s="330">
        <v>3318641.72</v>
      </c>
      <c r="D526" s="335">
        <v>113</v>
      </c>
      <c r="E526" s="332"/>
      <c r="F526" s="333"/>
      <c r="G526" s="330">
        <v>3318641.72</v>
      </c>
      <c r="H526" s="335">
        <v>113</v>
      </c>
    </row>
    <row r="527" spans="1:8" x14ac:dyDescent="0.2">
      <c r="A527" s="329"/>
      <c r="B527" s="329" t="s">
        <v>155</v>
      </c>
      <c r="C527" s="330">
        <v>3318641.72</v>
      </c>
      <c r="D527" s="335">
        <v>113</v>
      </c>
      <c r="E527" s="332"/>
      <c r="F527" s="333"/>
      <c r="G527" s="330">
        <v>3318641.72</v>
      </c>
      <c r="H527" s="335">
        <v>113</v>
      </c>
    </row>
    <row r="528" spans="1:8" x14ac:dyDescent="0.2">
      <c r="A528" s="329"/>
      <c r="B528" s="329" t="s">
        <v>156</v>
      </c>
      <c r="C528" s="330">
        <v>3318641.72</v>
      </c>
      <c r="D528" s="335">
        <v>113</v>
      </c>
      <c r="E528" s="332"/>
      <c r="F528" s="333"/>
      <c r="G528" s="330">
        <v>3318641.72</v>
      </c>
      <c r="H528" s="335">
        <v>113</v>
      </c>
    </row>
    <row r="529" spans="1:8" x14ac:dyDescent="0.2">
      <c r="A529" s="329"/>
      <c r="B529" s="329" t="s">
        <v>157</v>
      </c>
      <c r="C529" s="330">
        <v>3318641.72</v>
      </c>
      <c r="D529" s="335">
        <v>113</v>
      </c>
      <c r="E529" s="332"/>
      <c r="F529" s="333"/>
      <c r="G529" s="330">
        <v>3318641.72</v>
      </c>
      <c r="H529" s="335">
        <v>113</v>
      </c>
    </row>
    <row r="530" spans="1:8" x14ac:dyDescent="0.2">
      <c r="A530" s="329"/>
      <c r="B530" s="329" t="s">
        <v>158</v>
      </c>
      <c r="C530" s="330">
        <v>3318641.72</v>
      </c>
      <c r="D530" s="335">
        <v>113</v>
      </c>
      <c r="E530" s="332"/>
      <c r="F530" s="333"/>
      <c r="G530" s="330">
        <v>3318641.72</v>
      </c>
      <c r="H530" s="335">
        <v>113</v>
      </c>
    </row>
    <row r="531" spans="1:8" x14ac:dyDescent="0.2">
      <c r="A531" s="329"/>
      <c r="B531" s="329" t="s">
        <v>159</v>
      </c>
      <c r="C531" s="330">
        <v>3835831.21</v>
      </c>
      <c r="D531" s="335">
        <v>115</v>
      </c>
      <c r="E531" s="332"/>
      <c r="F531" s="333"/>
      <c r="G531" s="330">
        <v>3835831.21</v>
      </c>
      <c r="H531" s="335">
        <v>115</v>
      </c>
    </row>
    <row r="532" spans="1:8" x14ac:dyDescent="0.2">
      <c r="A532" s="329"/>
      <c r="B532" s="329" t="s">
        <v>160</v>
      </c>
      <c r="C532" s="330">
        <v>3318641.72</v>
      </c>
      <c r="D532" s="335">
        <v>113</v>
      </c>
      <c r="E532" s="332"/>
      <c r="F532" s="333"/>
      <c r="G532" s="330">
        <v>3318641.72</v>
      </c>
      <c r="H532" s="335">
        <v>113</v>
      </c>
    </row>
    <row r="533" spans="1:8" x14ac:dyDescent="0.2">
      <c r="A533" s="329"/>
      <c r="B533" s="329" t="s">
        <v>161</v>
      </c>
      <c r="C533" s="330">
        <v>3318641.72</v>
      </c>
      <c r="D533" s="335">
        <v>113</v>
      </c>
      <c r="E533" s="332"/>
      <c r="F533" s="333"/>
      <c r="G533" s="330">
        <v>3318641.72</v>
      </c>
      <c r="H533" s="335">
        <v>113</v>
      </c>
    </row>
    <row r="534" spans="1:8" x14ac:dyDescent="0.2">
      <c r="A534" s="329"/>
      <c r="B534" s="329" t="s">
        <v>162</v>
      </c>
      <c r="C534" s="330">
        <v>4293747.5999999996</v>
      </c>
      <c r="D534" s="335">
        <v>132</v>
      </c>
      <c r="E534" s="332"/>
      <c r="F534" s="333"/>
      <c r="G534" s="330">
        <v>4293747.5999999996</v>
      </c>
      <c r="H534" s="335">
        <v>132</v>
      </c>
    </row>
    <row r="535" spans="1:8" x14ac:dyDescent="0.2">
      <c r="A535" s="329"/>
      <c r="B535" s="329" t="s">
        <v>163</v>
      </c>
      <c r="C535" s="330">
        <v>3318641.74</v>
      </c>
      <c r="D535" s="335">
        <v>113</v>
      </c>
      <c r="E535" s="332">
        <f t="shared" si="8"/>
        <v>396.78</v>
      </c>
      <c r="F535" s="333">
        <f t="shared" si="8"/>
        <v>0</v>
      </c>
      <c r="G535" s="330">
        <v>3319038.52</v>
      </c>
      <c r="H535" s="335">
        <v>113</v>
      </c>
    </row>
    <row r="536" spans="1:8" ht="12" customHeight="1" x14ac:dyDescent="0.2">
      <c r="A536" s="323" t="s">
        <v>76</v>
      </c>
      <c r="B536" s="399" t="s">
        <v>77</v>
      </c>
      <c r="C536" s="399"/>
      <c r="D536" s="399"/>
      <c r="E536" s="399"/>
      <c r="F536" s="399"/>
      <c r="G536" s="399"/>
      <c r="H536" s="399"/>
    </row>
    <row r="537" spans="1:8" x14ac:dyDescent="0.2">
      <c r="A537" s="324"/>
      <c r="B537" s="324" t="s">
        <v>384</v>
      </c>
      <c r="C537" s="325">
        <v>255324961.40000001</v>
      </c>
      <c r="D537" s="326">
        <v>8098</v>
      </c>
      <c r="E537" s="327">
        <f t="shared" si="8"/>
        <v>827648.07</v>
      </c>
      <c r="F537" s="328">
        <f t="shared" si="8"/>
        <v>0</v>
      </c>
      <c r="G537" s="325">
        <v>256152609.47</v>
      </c>
      <c r="H537" s="326">
        <v>8098</v>
      </c>
    </row>
    <row r="538" spans="1:8" x14ac:dyDescent="0.2">
      <c r="A538" s="329"/>
      <c r="B538" s="329" t="s">
        <v>152</v>
      </c>
      <c r="C538" s="330">
        <v>21868881.82</v>
      </c>
      <c r="D538" s="335">
        <v>703</v>
      </c>
      <c r="E538" s="332"/>
      <c r="F538" s="333"/>
      <c r="G538" s="330">
        <v>21868881.82</v>
      </c>
      <c r="H538" s="335">
        <v>703</v>
      </c>
    </row>
    <row r="539" spans="1:8" x14ac:dyDescent="0.2">
      <c r="A539" s="329"/>
      <c r="B539" s="329" t="s">
        <v>153</v>
      </c>
      <c r="C539" s="330">
        <v>20913472.100000001</v>
      </c>
      <c r="D539" s="335">
        <v>703</v>
      </c>
      <c r="E539" s="332"/>
      <c r="F539" s="333"/>
      <c r="G539" s="330">
        <v>20913472.100000001</v>
      </c>
      <c r="H539" s="335">
        <v>703</v>
      </c>
    </row>
    <row r="540" spans="1:8" x14ac:dyDescent="0.2">
      <c r="A540" s="329"/>
      <c r="B540" s="329" t="s">
        <v>154</v>
      </c>
      <c r="C540" s="330">
        <v>20913472.100000001</v>
      </c>
      <c r="D540" s="335">
        <v>703</v>
      </c>
      <c r="E540" s="332"/>
      <c r="F540" s="333"/>
      <c r="G540" s="330">
        <v>20913472.100000001</v>
      </c>
      <c r="H540" s="335">
        <v>703</v>
      </c>
    </row>
    <row r="541" spans="1:8" x14ac:dyDescent="0.2">
      <c r="A541" s="329"/>
      <c r="B541" s="329" t="s">
        <v>155</v>
      </c>
      <c r="C541" s="330">
        <v>20913472.100000001</v>
      </c>
      <c r="D541" s="335">
        <v>703</v>
      </c>
      <c r="E541" s="332"/>
      <c r="F541" s="333"/>
      <c r="G541" s="330">
        <v>20913472.100000001</v>
      </c>
      <c r="H541" s="335">
        <v>703</v>
      </c>
    </row>
    <row r="542" spans="1:8" x14ac:dyDescent="0.2">
      <c r="A542" s="329"/>
      <c r="B542" s="329" t="s">
        <v>156</v>
      </c>
      <c r="C542" s="330">
        <v>20913472.100000001</v>
      </c>
      <c r="D542" s="335">
        <v>703</v>
      </c>
      <c r="E542" s="332"/>
      <c r="F542" s="333"/>
      <c r="G542" s="330">
        <v>20913472.100000001</v>
      </c>
      <c r="H542" s="335">
        <v>703</v>
      </c>
    </row>
    <row r="543" spans="1:8" x14ac:dyDescent="0.2">
      <c r="A543" s="329"/>
      <c r="B543" s="329" t="s">
        <v>157</v>
      </c>
      <c r="C543" s="330">
        <v>20913472.100000001</v>
      </c>
      <c r="D543" s="335">
        <v>703</v>
      </c>
      <c r="E543" s="332"/>
      <c r="F543" s="333"/>
      <c r="G543" s="330">
        <v>20913472.100000001</v>
      </c>
      <c r="H543" s="335">
        <v>703</v>
      </c>
    </row>
    <row r="544" spans="1:8" x14ac:dyDescent="0.2">
      <c r="A544" s="329"/>
      <c r="B544" s="329" t="s">
        <v>158</v>
      </c>
      <c r="C544" s="330">
        <v>20913472.100000001</v>
      </c>
      <c r="D544" s="335">
        <v>703</v>
      </c>
      <c r="E544" s="332"/>
      <c r="F544" s="333"/>
      <c r="G544" s="330">
        <v>20913472.100000001</v>
      </c>
      <c r="H544" s="335">
        <v>703</v>
      </c>
    </row>
    <row r="545" spans="1:8" x14ac:dyDescent="0.2">
      <c r="A545" s="329"/>
      <c r="B545" s="329" t="s">
        <v>159</v>
      </c>
      <c r="C545" s="330">
        <v>20913472.100000001</v>
      </c>
      <c r="D545" s="335">
        <v>703</v>
      </c>
      <c r="E545" s="332"/>
      <c r="F545" s="333"/>
      <c r="G545" s="330">
        <v>20913472.100000001</v>
      </c>
      <c r="H545" s="335">
        <v>703</v>
      </c>
    </row>
    <row r="546" spans="1:8" x14ac:dyDescent="0.2">
      <c r="A546" s="329"/>
      <c r="B546" s="329" t="s">
        <v>160</v>
      </c>
      <c r="C546" s="330">
        <v>20913472.100000001</v>
      </c>
      <c r="D546" s="335">
        <v>703</v>
      </c>
      <c r="E546" s="332"/>
      <c r="F546" s="333"/>
      <c r="G546" s="330">
        <v>20913472.100000001</v>
      </c>
      <c r="H546" s="335">
        <v>703</v>
      </c>
    </row>
    <row r="547" spans="1:8" x14ac:dyDescent="0.2">
      <c r="A547" s="329"/>
      <c r="B547" s="329" t="s">
        <v>161</v>
      </c>
      <c r="C547" s="330">
        <v>21363448.969999999</v>
      </c>
      <c r="D547" s="335">
        <v>703</v>
      </c>
      <c r="E547" s="332"/>
      <c r="F547" s="333"/>
      <c r="G547" s="330">
        <v>21363448.969999999</v>
      </c>
      <c r="H547" s="335">
        <v>703</v>
      </c>
    </row>
    <row r="548" spans="1:8" x14ac:dyDescent="0.2">
      <c r="A548" s="329"/>
      <c r="B548" s="329" t="s">
        <v>162</v>
      </c>
      <c r="C548" s="330">
        <v>23560286.829999998</v>
      </c>
      <c r="D548" s="335">
        <v>355</v>
      </c>
      <c r="E548" s="332"/>
      <c r="F548" s="333"/>
      <c r="G548" s="330">
        <v>23560286.829999998</v>
      </c>
      <c r="H548" s="335">
        <v>355</v>
      </c>
    </row>
    <row r="549" spans="1:8" x14ac:dyDescent="0.2">
      <c r="A549" s="329"/>
      <c r="B549" s="329" t="s">
        <v>163</v>
      </c>
      <c r="C549" s="330">
        <v>21224566.98</v>
      </c>
      <c r="D549" s="335">
        <v>713</v>
      </c>
      <c r="E549" s="332">
        <f t="shared" si="8"/>
        <v>827648.07</v>
      </c>
      <c r="F549" s="333">
        <f t="shared" si="8"/>
        <v>0</v>
      </c>
      <c r="G549" s="330">
        <v>22052215.050000001</v>
      </c>
      <c r="H549" s="335">
        <v>713</v>
      </c>
    </row>
    <row r="550" spans="1:8" ht="12" customHeight="1" x14ac:dyDescent="0.2">
      <c r="A550" s="323" t="s">
        <v>78</v>
      </c>
      <c r="B550" s="399" t="s">
        <v>79</v>
      </c>
      <c r="C550" s="399"/>
      <c r="D550" s="399"/>
      <c r="E550" s="399"/>
      <c r="F550" s="399"/>
      <c r="G550" s="399"/>
      <c r="H550" s="399"/>
    </row>
    <row r="551" spans="1:8" x14ac:dyDescent="0.2">
      <c r="A551" s="324"/>
      <c r="B551" s="324" t="s">
        <v>384</v>
      </c>
      <c r="C551" s="325">
        <v>246744062.33000001</v>
      </c>
      <c r="D551" s="326">
        <v>6940</v>
      </c>
      <c r="E551" s="327">
        <f t="shared" si="8"/>
        <v>2612085.2799999998</v>
      </c>
      <c r="F551" s="328">
        <f t="shared" si="8"/>
        <v>0</v>
      </c>
      <c r="G551" s="325">
        <v>249356147.61000001</v>
      </c>
      <c r="H551" s="326">
        <v>6940</v>
      </c>
    </row>
    <row r="552" spans="1:8" x14ac:dyDescent="0.2">
      <c r="A552" s="329"/>
      <c r="B552" s="329" t="s">
        <v>152</v>
      </c>
      <c r="C552" s="330">
        <v>18637065.539999999</v>
      </c>
      <c r="D552" s="335">
        <v>612</v>
      </c>
      <c r="E552" s="332"/>
      <c r="F552" s="333"/>
      <c r="G552" s="330">
        <v>18637065.539999999</v>
      </c>
      <c r="H552" s="335">
        <v>612</v>
      </c>
    </row>
    <row r="553" spans="1:8" x14ac:dyDescent="0.2">
      <c r="A553" s="329"/>
      <c r="B553" s="329" t="s">
        <v>153</v>
      </c>
      <c r="C553" s="330">
        <v>20168831.059999999</v>
      </c>
      <c r="D553" s="335">
        <v>612</v>
      </c>
      <c r="E553" s="332"/>
      <c r="F553" s="333"/>
      <c r="G553" s="330">
        <v>20168831.059999999</v>
      </c>
      <c r="H553" s="335">
        <v>612</v>
      </c>
    </row>
    <row r="554" spans="1:8" x14ac:dyDescent="0.2">
      <c r="A554" s="329"/>
      <c r="B554" s="329" t="s">
        <v>154</v>
      </c>
      <c r="C554" s="330">
        <v>23898436.59</v>
      </c>
      <c r="D554" s="335">
        <v>612</v>
      </c>
      <c r="E554" s="332"/>
      <c r="F554" s="333"/>
      <c r="G554" s="330">
        <v>23898436.59</v>
      </c>
      <c r="H554" s="335">
        <v>612</v>
      </c>
    </row>
    <row r="555" spans="1:8" x14ac:dyDescent="0.2">
      <c r="A555" s="329"/>
      <c r="B555" s="329" t="s">
        <v>155</v>
      </c>
      <c r="C555" s="330">
        <v>25018812.010000002</v>
      </c>
      <c r="D555" s="335">
        <v>612</v>
      </c>
      <c r="E555" s="332"/>
      <c r="F555" s="333"/>
      <c r="G555" s="330">
        <v>25018812.010000002</v>
      </c>
      <c r="H555" s="335">
        <v>612</v>
      </c>
    </row>
    <row r="556" spans="1:8" x14ac:dyDescent="0.2">
      <c r="A556" s="329"/>
      <c r="B556" s="329" t="s">
        <v>156</v>
      </c>
      <c r="C556" s="330">
        <v>19254315.079999998</v>
      </c>
      <c r="D556" s="335">
        <v>612</v>
      </c>
      <c r="E556" s="332"/>
      <c r="F556" s="333"/>
      <c r="G556" s="330">
        <v>19254315.079999998</v>
      </c>
      <c r="H556" s="335">
        <v>612</v>
      </c>
    </row>
    <row r="557" spans="1:8" x14ac:dyDescent="0.2">
      <c r="A557" s="329"/>
      <c r="B557" s="329" t="s">
        <v>157</v>
      </c>
      <c r="C557" s="330">
        <v>19254315.079999998</v>
      </c>
      <c r="D557" s="335">
        <v>612</v>
      </c>
      <c r="E557" s="332"/>
      <c r="F557" s="333"/>
      <c r="G557" s="330">
        <v>19254315.079999998</v>
      </c>
      <c r="H557" s="335">
        <v>612</v>
      </c>
    </row>
    <row r="558" spans="1:8" x14ac:dyDescent="0.2">
      <c r="A558" s="329"/>
      <c r="B558" s="329" t="s">
        <v>158</v>
      </c>
      <c r="C558" s="330">
        <v>19254315.079999998</v>
      </c>
      <c r="D558" s="335">
        <v>612</v>
      </c>
      <c r="E558" s="332"/>
      <c r="F558" s="333"/>
      <c r="G558" s="330">
        <v>19254315.079999998</v>
      </c>
      <c r="H558" s="335">
        <v>612</v>
      </c>
    </row>
    <row r="559" spans="1:8" x14ac:dyDescent="0.2">
      <c r="A559" s="329"/>
      <c r="B559" s="329" t="s">
        <v>159</v>
      </c>
      <c r="C559" s="330">
        <v>20532832.870000001</v>
      </c>
      <c r="D559" s="335">
        <v>632</v>
      </c>
      <c r="E559" s="332"/>
      <c r="F559" s="333"/>
      <c r="G559" s="330">
        <v>20532832.870000001</v>
      </c>
      <c r="H559" s="335">
        <v>632</v>
      </c>
    </row>
    <row r="560" spans="1:8" x14ac:dyDescent="0.2">
      <c r="A560" s="329"/>
      <c r="B560" s="329" t="s">
        <v>160</v>
      </c>
      <c r="C560" s="330">
        <v>19254313.079999998</v>
      </c>
      <c r="D560" s="335">
        <v>486</v>
      </c>
      <c r="E560" s="332"/>
      <c r="F560" s="333"/>
      <c r="G560" s="330">
        <v>19254313.079999998</v>
      </c>
      <c r="H560" s="335">
        <v>486</v>
      </c>
    </row>
    <row r="561" spans="1:8" x14ac:dyDescent="0.2">
      <c r="A561" s="329"/>
      <c r="B561" s="329" t="s">
        <v>161</v>
      </c>
      <c r="C561" s="330">
        <v>21494079.48</v>
      </c>
      <c r="D561" s="335">
        <v>486</v>
      </c>
      <c r="E561" s="332"/>
      <c r="F561" s="333"/>
      <c r="G561" s="330">
        <v>21494079.48</v>
      </c>
      <c r="H561" s="335">
        <v>486</v>
      </c>
    </row>
    <row r="562" spans="1:8" x14ac:dyDescent="0.2">
      <c r="A562" s="329"/>
      <c r="B562" s="329" t="s">
        <v>162</v>
      </c>
      <c r="C562" s="330">
        <v>20689551.719999999</v>
      </c>
      <c r="D562" s="335">
        <v>439</v>
      </c>
      <c r="E562" s="332"/>
      <c r="F562" s="333"/>
      <c r="G562" s="330">
        <v>20689551.719999999</v>
      </c>
      <c r="H562" s="335">
        <v>439</v>
      </c>
    </row>
    <row r="563" spans="1:8" x14ac:dyDescent="0.2">
      <c r="A563" s="329"/>
      <c r="B563" s="329" t="s">
        <v>163</v>
      </c>
      <c r="C563" s="330">
        <v>19287194.739999998</v>
      </c>
      <c r="D563" s="335">
        <v>613</v>
      </c>
      <c r="E563" s="332">
        <f t="shared" si="8"/>
        <v>2612085.2799999998</v>
      </c>
      <c r="F563" s="333">
        <f t="shared" si="8"/>
        <v>0</v>
      </c>
      <c r="G563" s="330">
        <v>21899280.02</v>
      </c>
      <c r="H563" s="335">
        <v>613</v>
      </c>
    </row>
    <row r="564" spans="1:8" ht="12" customHeight="1" x14ac:dyDescent="0.2">
      <c r="A564" s="323" t="s">
        <v>80</v>
      </c>
      <c r="B564" s="399" t="s">
        <v>81</v>
      </c>
      <c r="C564" s="399"/>
      <c r="D564" s="399"/>
      <c r="E564" s="399"/>
      <c r="F564" s="399"/>
      <c r="G564" s="399"/>
      <c r="H564" s="399"/>
    </row>
    <row r="565" spans="1:8" x14ac:dyDescent="0.2">
      <c r="A565" s="324"/>
      <c r="B565" s="324" t="s">
        <v>384</v>
      </c>
      <c r="C565" s="325">
        <v>72890880.069999993</v>
      </c>
      <c r="D565" s="326">
        <v>2345</v>
      </c>
      <c r="E565" s="327">
        <f t="shared" si="8"/>
        <v>-2181434.1</v>
      </c>
      <c r="F565" s="328">
        <f t="shared" si="8"/>
        <v>-79</v>
      </c>
      <c r="G565" s="325">
        <v>70709445.969999999</v>
      </c>
      <c r="H565" s="326">
        <v>2266</v>
      </c>
    </row>
    <row r="566" spans="1:8" x14ac:dyDescent="0.2">
      <c r="A566" s="329"/>
      <c r="B566" s="329" t="s">
        <v>152</v>
      </c>
      <c r="C566" s="330">
        <v>6539358.1200000001</v>
      </c>
      <c r="D566" s="335">
        <v>202</v>
      </c>
      <c r="E566" s="332"/>
      <c r="F566" s="333"/>
      <c r="G566" s="330">
        <v>6539358.1200000001</v>
      </c>
      <c r="H566" s="335">
        <v>202</v>
      </c>
    </row>
    <row r="567" spans="1:8" x14ac:dyDescent="0.2">
      <c r="A567" s="329"/>
      <c r="B567" s="329" t="s">
        <v>153</v>
      </c>
      <c r="C567" s="330">
        <v>6253533.4000000004</v>
      </c>
      <c r="D567" s="335">
        <v>202</v>
      </c>
      <c r="E567" s="332"/>
      <c r="F567" s="333"/>
      <c r="G567" s="330">
        <v>6253533.4000000004</v>
      </c>
      <c r="H567" s="335">
        <v>202</v>
      </c>
    </row>
    <row r="568" spans="1:8" x14ac:dyDescent="0.2">
      <c r="A568" s="329"/>
      <c r="B568" s="329" t="s">
        <v>154</v>
      </c>
      <c r="C568" s="330">
        <v>6253533.4000000004</v>
      </c>
      <c r="D568" s="335">
        <v>202</v>
      </c>
      <c r="E568" s="332"/>
      <c r="F568" s="333"/>
      <c r="G568" s="330">
        <v>6253533.4000000004</v>
      </c>
      <c r="H568" s="335">
        <v>202</v>
      </c>
    </row>
    <row r="569" spans="1:8" x14ac:dyDescent="0.2">
      <c r="A569" s="329"/>
      <c r="B569" s="329" t="s">
        <v>155</v>
      </c>
      <c r="C569" s="330">
        <v>6253533.4000000004</v>
      </c>
      <c r="D569" s="335">
        <v>202</v>
      </c>
      <c r="E569" s="332"/>
      <c r="F569" s="333"/>
      <c r="G569" s="330">
        <v>6253533.4000000004</v>
      </c>
      <c r="H569" s="335">
        <v>202</v>
      </c>
    </row>
    <row r="570" spans="1:8" x14ac:dyDescent="0.2">
      <c r="A570" s="329"/>
      <c r="B570" s="329" t="s">
        <v>156</v>
      </c>
      <c r="C570" s="330">
        <v>6253533.4000000004</v>
      </c>
      <c r="D570" s="335">
        <v>202</v>
      </c>
      <c r="E570" s="332"/>
      <c r="F570" s="333"/>
      <c r="G570" s="330">
        <v>6253533.4000000004</v>
      </c>
      <c r="H570" s="335">
        <v>202</v>
      </c>
    </row>
    <row r="571" spans="1:8" x14ac:dyDescent="0.2">
      <c r="A571" s="329"/>
      <c r="B571" s="329" t="s">
        <v>157</v>
      </c>
      <c r="C571" s="330">
        <v>6253533.4000000004</v>
      </c>
      <c r="D571" s="335">
        <v>202</v>
      </c>
      <c r="E571" s="332"/>
      <c r="F571" s="333"/>
      <c r="G571" s="330">
        <v>6253533.4000000004</v>
      </c>
      <c r="H571" s="335">
        <v>202</v>
      </c>
    </row>
    <row r="572" spans="1:8" x14ac:dyDescent="0.2">
      <c r="A572" s="329"/>
      <c r="B572" s="329" t="s">
        <v>158</v>
      </c>
      <c r="C572" s="330">
        <v>6253533.4000000004</v>
      </c>
      <c r="D572" s="335">
        <v>202</v>
      </c>
      <c r="E572" s="332"/>
      <c r="F572" s="333"/>
      <c r="G572" s="330">
        <v>6253533.4000000004</v>
      </c>
      <c r="H572" s="335">
        <v>190</v>
      </c>
    </row>
    <row r="573" spans="1:8" x14ac:dyDescent="0.2">
      <c r="A573" s="329"/>
      <c r="B573" s="329" t="s">
        <v>159</v>
      </c>
      <c r="C573" s="330">
        <v>3686691.35</v>
      </c>
      <c r="D573" s="335">
        <v>119</v>
      </c>
      <c r="E573" s="332">
        <f t="shared" si="8"/>
        <v>-207842.42</v>
      </c>
      <c r="F573" s="333">
        <f t="shared" si="8"/>
        <v>-10</v>
      </c>
      <c r="G573" s="330">
        <v>3478848.93</v>
      </c>
      <c r="H573" s="335">
        <v>109</v>
      </c>
    </row>
    <row r="574" spans="1:8" x14ac:dyDescent="0.2">
      <c r="A574" s="329"/>
      <c r="B574" s="329" t="s">
        <v>160</v>
      </c>
      <c r="C574" s="330">
        <v>6253533.4000000004</v>
      </c>
      <c r="D574" s="335">
        <v>202</v>
      </c>
      <c r="E574" s="332">
        <f t="shared" si="8"/>
        <v>-1557910.69</v>
      </c>
      <c r="F574" s="333">
        <f t="shared" si="8"/>
        <v>-51</v>
      </c>
      <c r="G574" s="330">
        <v>4695622.71</v>
      </c>
      <c r="H574" s="335">
        <v>151</v>
      </c>
    </row>
    <row r="575" spans="1:8" x14ac:dyDescent="0.2">
      <c r="A575" s="329"/>
      <c r="B575" s="329" t="s">
        <v>161</v>
      </c>
      <c r="C575" s="330">
        <v>6253533.4000000004</v>
      </c>
      <c r="D575" s="335">
        <v>202</v>
      </c>
      <c r="E575" s="332"/>
      <c r="F575" s="333"/>
      <c r="G575" s="330">
        <v>6253533.4000000004</v>
      </c>
      <c r="H575" s="335">
        <v>202</v>
      </c>
    </row>
    <row r="576" spans="1:8" x14ac:dyDescent="0.2">
      <c r="A576" s="329"/>
      <c r="B576" s="329" t="s">
        <v>162</v>
      </c>
      <c r="C576" s="330">
        <v>6253533.4000000004</v>
      </c>
      <c r="D576" s="335">
        <v>202</v>
      </c>
      <c r="E576" s="332">
        <f t="shared" si="8"/>
        <v>-415680.99</v>
      </c>
      <c r="F576" s="333">
        <f t="shared" si="8"/>
        <v>-6</v>
      </c>
      <c r="G576" s="330">
        <v>5837852.4100000001</v>
      </c>
      <c r="H576" s="335">
        <v>196</v>
      </c>
    </row>
    <row r="577" spans="1:8" x14ac:dyDescent="0.2">
      <c r="A577" s="329"/>
      <c r="B577" s="329" t="s">
        <v>163</v>
      </c>
      <c r="C577" s="330">
        <v>6383030</v>
      </c>
      <c r="D577" s="335">
        <v>206</v>
      </c>
      <c r="E577" s="332"/>
      <c r="F577" s="333"/>
      <c r="G577" s="330">
        <v>6383030</v>
      </c>
      <c r="H577" s="335">
        <v>206</v>
      </c>
    </row>
    <row r="578" spans="1:8" ht="12" customHeight="1" x14ac:dyDescent="0.2">
      <c r="A578" s="323" t="s">
        <v>82</v>
      </c>
      <c r="B578" s="399" t="s">
        <v>83</v>
      </c>
      <c r="C578" s="399"/>
      <c r="D578" s="399"/>
      <c r="E578" s="399"/>
      <c r="F578" s="399"/>
      <c r="G578" s="399"/>
      <c r="H578" s="399"/>
    </row>
    <row r="579" spans="1:8" x14ac:dyDescent="0.2">
      <c r="A579" s="324"/>
      <c r="B579" s="324" t="s">
        <v>384</v>
      </c>
      <c r="C579" s="325">
        <v>69119349.980000004</v>
      </c>
      <c r="D579" s="326">
        <v>2474</v>
      </c>
      <c r="E579" s="327">
        <f t="shared" si="8"/>
        <v>-2016869.3</v>
      </c>
      <c r="F579" s="328">
        <f t="shared" si="8"/>
        <v>-78</v>
      </c>
      <c r="G579" s="325">
        <v>67102480.68</v>
      </c>
      <c r="H579" s="326">
        <v>2396</v>
      </c>
    </row>
    <row r="580" spans="1:8" x14ac:dyDescent="0.2">
      <c r="A580" s="329"/>
      <c r="B580" s="329" t="s">
        <v>152</v>
      </c>
      <c r="C580" s="330">
        <v>6146019.8799999999</v>
      </c>
      <c r="D580" s="335">
        <v>203</v>
      </c>
      <c r="E580" s="332">
        <f t="shared" si="8"/>
        <v>-48668.29</v>
      </c>
      <c r="F580" s="333">
        <f t="shared" si="8"/>
        <v>0</v>
      </c>
      <c r="G580" s="330">
        <v>6097351.5899999999</v>
      </c>
      <c r="H580" s="335">
        <v>203</v>
      </c>
    </row>
    <row r="581" spans="1:8" x14ac:dyDescent="0.2">
      <c r="A581" s="329"/>
      <c r="B581" s="329" t="s">
        <v>153</v>
      </c>
      <c r="C581" s="330">
        <v>5877389.5599999996</v>
      </c>
      <c r="D581" s="335">
        <v>203</v>
      </c>
      <c r="E581" s="332"/>
      <c r="F581" s="333"/>
      <c r="G581" s="330">
        <v>5877389.5599999996</v>
      </c>
      <c r="H581" s="335">
        <v>203</v>
      </c>
    </row>
    <row r="582" spans="1:8" x14ac:dyDescent="0.2">
      <c r="A582" s="329"/>
      <c r="B582" s="329" t="s">
        <v>154</v>
      </c>
      <c r="C582" s="330">
        <v>5877389.5599999996</v>
      </c>
      <c r="D582" s="335">
        <v>203</v>
      </c>
      <c r="E582" s="332"/>
      <c r="F582" s="333"/>
      <c r="G582" s="330">
        <v>5877389.5599999996</v>
      </c>
      <c r="H582" s="335">
        <v>203</v>
      </c>
    </row>
    <row r="583" spans="1:8" x14ac:dyDescent="0.2">
      <c r="A583" s="329"/>
      <c r="B583" s="329" t="s">
        <v>155</v>
      </c>
      <c r="C583" s="330">
        <v>5877389.5599999996</v>
      </c>
      <c r="D583" s="335">
        <v>203</v>
      </c>
      <c r="E583" s="332">
        <f t="shared" ref="E583:F633" si="9">G583-C583</f>
        <v>-606071.22</v>
      </c>
      <c r="F583" s="333">
        <f t="shared" si="9"/>
        <v>-23</v>
      </c>
      <c r="G583" s="330">
        <v>5271318.34</v>
      </c>
      <c r="H583" s="335">
        <v>180</v>
      </c>
    </row>
    <row r="584" spans="1:8" x14ac:dyDescent="0.2">
      <c r="A584" s="329"/>
      <c r="B584" s="329" t="s">
        <v>156</v>
      </c>
      <c r="C584" s="330">
        <v>5877389.5599999996</v>
      </c>
      <c r="D584" s="335">
        <v>203</v>
      </c>
      <c r="E584" s="332">
        <f t="shared" si="9"/>
        <v>-1044384.78</v>
      </c>
      <c r="F584" s="333">
        <f t="shared" si="9"/>
        <v>-34</v>
      </c>
      <c r="G584" s="330">
        <v>4833004.78</v>
      </c>
      <c r="H584" s="335">
        <v>169</v>
      </c>
    </row>
    <row r="585" spans="1:8" x14ac:dyDescent="0.2">
      <c r="A585" s="329"/>
      <c r="B585" s="329" t="s">
        <v>157</v>
      </c>
      <c r="C585" s="330">
        <v>4724576.97</v>
      </c>
      <c r="D585" s="335">
        <v>163</v>
      </c>
      <c r="E585" s="332"/>
      <c r="F585" s="333"/>
      <c r="G585" s="330">
        <v>4724576.97</v>
      </c>
      <c r="H585" s="335">
        <v>163</v>
      </c>
    </row>
    <row r="586" spans="1:8" x14ac:dyDescent="0.2">
      <c r="A586" s="329"/>
      <c r="B586" s="329" t="s">
        <v>158</v>
      </c>
      <c r="C586" s="330">
        <v>5814516.8700000001</v>
      </c>
      <c r="D586" s="335">
        <v>200</v>
      </c>
      <c r="E586" s="332"/>
      <c r="F586" s="333"/>
      <c r="G586" s="330">
        <v>5814516.8700000001</v>
      </c>
      <c r="H586" s="335">
        <v>200</v>
      </c>
    </row>
    <row r="587" spans="1:8" x14ac:dyDescent="0.2">
      <c r="A587" s="329"/>
      <c r="B587" s="329" t="s">
        <v>159</v>
      </c>
      <c r="C587" s="330">
        <v>5294018.34</v>
      </c>
      <c r="D587" s="335">
        <v>280</v>
      </c>
      <c r="E587" s="332"/>
      <c r="F587" s="333"/>
      <c r="G587" s="330">
        <v>5294018.34</v>
      </c>
      <c r="H587" s="335">
        <v>280</v>
      </c>
    </row>
    <row r="588" spans="1:8" x14ac:dyDescent="0.2">
      <c r="A588" s="329"/>
      <c r="B588" s="329" t="s">
        <v>160</v>
      </c>
      <c r="C588" s="330">
        <v>5877389.5599999996</v>
      </c>
      <c r="D588" s="335">
        <v>203</v>
      </c>
      <c r="E588" s="332">
        <f t="shared" si="9"/>
        <v>-35336.9</v>
      </c>
      <c r="F588" s="333">
        <f t="shared" si="9"/>
        <v>-14</v>
      </c>
      <c r="G588" s="330">
        <v>5842052.6600000001</v>
      </c>
      <c r="H588" s="335">
        <v>189</v>
      </c>
    </row>
    <row r="589" spans="1:8" x14ac:dyDescent="0.2">
      <c r="A589" s="329"/>
      <c r="B589" s="329" t="s">
        <v>161</v>
      </c>
      <c r="C589" s="330">
        <v>5877389.5599999996</v>
      </c>
      <c r="D589" s="335">
        <v>203</v>
      </c>
      <c r="E589" s="332">
        <f t="shared" si="9"/>
        <v>-159038.47</v>
      </c>
      <c r="F589" s="333">
        <f t="shared" si="9"/>
        <v>-4</v>
      </c>
      <c r="G589" s="330">
        <v>5718351.0899999999</v>
      </c>
      <c r="H589" s="335">
        <v>199</v>
      </c>
    </row>
    <row r="590" spans="1:8" x14ac:dyDescent="0.2">
      <c r="A590" s="329"/>
      <c r="B590" s="329" t="s">
        <v>162</v>
      </c>
      <c r="C590" s="330">
        <v>5877389.5599999996</v>
      </c>
      <c r="D590" s="335">
        <v>203</v>
      </c>
      <c r="E590" s="332">
        <f t="shared" si="9"/>
        <v>-123369.64</v>
      </c>
      <c r="F590" s="333">
        <f t="shared" si="9"/>
        <v>-3</v>
      </c>
      <c r="G590" s="330">
        <v>5754019.9199999999</v>
      </c>
      <c r="H590" s="335">
        <v>200</v>
      </c>
    </row>
    <row r="591" spans="1:8" x14ac:dyDescent="0.2">
      <c r="A591" s="329"/>
      <c r="B591" s="329" t="s">
        <v>163</v>
      </c>
      <c r="C591" s="330">
        <v>5998491</v>
      </c>
      <c r="D591" s="335">
        <v>207</v>
      </c>
      <c r="E591" s="332"/>
      <c r="F591" s="333"/>
      <c r="G591" s="330">
        <v>5998491</v>
      </c>
      <c r="H591" s="335">
        <v>207</v>
      </c>
    </row>
    <row r="592" spans="1:8" ht="12" customHeight="1" x14ac:dyDescent="0.2">
      <c r="A592" s="323" t="s">
        <v>84</v>
      </c>
      <c r="B592" s="399" t="s">
        <v>85</v>
      </c>
      <c r="C592" s="399"/>
      <c r="D592" s="399"/>
      <c r="E592" s="399"/>
      <c r="F592" s="399"/>
      <c r="G592" s="399"/>
      <c r="H592" s="399"/>
    </row>
    <row r="593" spans="1:8" x14ac:dyDescent="0.2">
      <c r="A593" s="324"/>
      <c r="B593" s="324" t="s">
        <v>384</v>
      </c>
      <c r="C593" s="325">
        <v>56614067.840000004</v>
      </c>
      <c r="D593" s="326">
        <v>2020</v>
      </c>
      <c r="E593" s="327">
        <f t="shared" si="9"/>
        <v>-2135835.44</v>
      </c>
      <c r="F593" s="328">
        <f t="shared" si="9"/>
        <v>-82</v>
      </c>
      <c r="G593" s="325">
        <v>54478232.399999999</v>
      </c>
      <c r="H593" s="326">
        <v>1938</v>
      </c>
    </row>
    <row r="594" spans="1:8" x14ac:dyDescent="0.2">
      <c r="A594" s="329"/>
      <c r="B594" s="329" t="s">
        <v>152</v>
      </c>
      <c r="C594" s="330">
        <v>5186439.66</v>
      </c>
      <c r="D594" s="335">
        <v>173</v>
      </c>
      <c r="E594" s="332"/>
      <c r="F594" s="333"/>
      <c r="G594" s="330">
        <v>5186439.66</v>
      </c>
      <c r="H594" s="335">
        <v>173</v>
      </c>
    </row>
    <row r="595" spans="1:8" x14ac:dyDescent="0.2">
      <c r="A595" s="329"/>
      <c r="B595" s="329" t="s">
        <v>153</v>
      </c>
      <c r="C595" s="330">
        <v>4959577.22</v>
      </c>
      <c r="D595" s="335">
        <v>173</v>
      </c>
      <c r="E595" s="332"/>
      <c r="F595" s="333"/>
      <c r="G595" s="330">
        <v>4959577.22</v>
      </c>
      <c r="H595" s="335">
        <v>173</v>
      </c>
    </row>
    <row r="596" spans="1:8" x14ac:dyDescent="0.2">
      <c r="A596" s="329"/>
      <c r="B596" s="329" t="s">
        <v>154</v>
      </c>
      <c r="C596" s="330">
        <v>4959577.22</v>
      </c>
      <c r="D596" s="335">
        <v>173</v>
      </c>
      <c r="E596" s="332"/>
      <c r="F596" s="333"/>
      <c r="G596" s="330">
        <v>4959577.22</v>
      </c>
      <c r="H596" s="335">
        <v>173</v>
      </c>
    </row>
    <row r="597" spans="1:8" x14ac:dyDescent="0.2">
      <c r="A597" s="329"/>
      <c r="B597" s="329" t="s">
        <v>155</v>
      </c>
      <c r="C597" s="330">
        <v>4959577.22</v>
      </c>
      <c r="D597" s="335">
        <v>173</v>
      </c>
      <c r="E597" s="332"/>
      <c r="F597" s="333"/>
      <c r="G597" s="330">
        <v>4959577.22</v>
      </c>
      <c r="H597" s="335">
        <v>173</v>
      </c>
    </row>
    <row r="598" spans="1:8" x14ac:dyDescent="0.2">
      <c r="A598" s="329"/>
      <c r="B598" s="329" t="s">
        <v>156</v>
      </c>
      <c r="C598" s="330">
        <v>4959577.22</v>
      </c>
      <c r="D598" s="335">
        <v>173</v>
      </c>
      <c r="E598" s="332">
        <f t="shared" si="9"/>
        <v>-261075.12</v>
      </c>
      <c r="F598" s="333">
        <f t="shared" si="9"/>
        <v>-17</v>
      </c>
      <c r="G598" s="330">
        <v>4698502.0999999996</v>
      </c>
      <c r="H598" s="335">
        <v>156</v>
      </c>
    </row>
    <row r="599" spans="1:8" x14ac:dyDescent="0.2">
      <c r="A599" s="329"/>
      <c r="B599" s="329" t="s">
        <v>157</v>
      </c>
      <c r="C599" s="330">
        <v>4433223.79</v>
      </c>
      <c r="D599" s="335">
        <v>173</v>
      </c>
      <c r="E599" s="332">
        <f t="shared" si="9"/>
        <v>-1326373.57</v>
      </c>
      <c r="F599" s="333">
        <f t="shared" si="9"/>
        <v>-53</v>
      </c>
      <c r="G599" s="330">
        <v>3106850.22</v>
      </c>
      <c r="H599" s="335">
        <v>120</v>
      </c>
    </row>
    <row r="600" spans="1:8" x14ac:dyDescent="0.2">
      <c r="A600" s="329"/>
      <c r="B600" s="329" t="s">
        <v>158</v>
      </c>
      <c r="C600" s="330">
        <v>4959577.22</v>
      </c>
      <c r="D600" s="335">
        <v>173</v>
      </c>
      <c r="E600" s="332">
        <f t="shared" si="9"/>
        <v>-153151.87</v>
      </c>
      <c r="F600" s="333">
        <f t="shared" si="9"/>
        <v>-2</v>
      </c>
      <c r="G600" s="330">
        <v>4806425.3499999996</v>
      </c>
      <c r="H600" s="335">
        <v>171</v>
      </c>
    </row>
    <row r="601" spans="1:8" x14ac:dyDescent="0.2">
      <c r="A601" s="329"/>
      <c r="B601" s="329" t="s">
        <v>159</v>
      </c>
      <c r="C601" s="330">
        <v>2208309.62</v>
      </c>
      <c r="D601" s="335">
        <v>112</v>
      </c>
      <c r="E601" s="332"/>
      <c r="F601" s="333"/>
      <c r="G601" s="330">
        <v>2208309.62</v>
      </c>
      <c r="H601" s="335">
        <v>112</v>
      </c>
    </row>
    <row r="602" spans="1:8" x14ac:dyDescent="0.2">
      <c r="A602" s="329"/>
      <c r="B602" s="329" t="s">
        <v>160</v>
      </c>
      <c r="C602" s="330">
        <v>4959577.22</v>
      </c>
      <c r="D602" s="335">
        <v>173</v>
      </c>
      <c r="E602" s="332">
        <f t="shared" si="9"/>
        <v>-311066.17</v>
      </c>
      <c r="F602" s="333">
        <f t="shared" si="9"/>
        <v>-10</v>
      </c>
      <c r="G602" s="330">
        <v>4648511.05</v>
      </c>
      <c r="H602" s="335">
        <v>163</v>
      </c>
    </row>
    <row r="603" spans="1:8" x14ac:dyDescent="0.2">
      <c r="A603" s="329"/>
      <c r="B603" s="329" t="s">
        <v>161</v>
      </c>
      <c r="C603" s="330">
        <v>4959577.22</v>
      </c>
      <c r="D603" s="335">
        <v>173</v>
      </c>
      <c r="E603" s="332">
        <f t="shared" si="9"/>
        <v>-39223.160000000003</v>
      </c>
      <c r="F603" s="333">
        <f t="shared" si="9"/>
        <v>0</v>
      </c>
      <c r="G603" s="330">
        <v>4920354.0599999996</v>
      </c>
      <c r="H603" s="335">
        <v>173</v>
      </c>
    </row>
    <row r="604" spans="1:8" x14ac:dyDescent="0.2">
      <c r="A604" s="329"/>
      <c r="B604" s="329" t="s">
        <v>162</v>
      </c>
      <c r="C604" s="330">
        <v>4959577.22</v>
      </c>
      <c r="D604" s="335">
        <v>173</v>
      </c>
      <c r="E604" s="332"/>
      <c r="F604" s="333"/>
      <c r="G604" s="330">
        <v>4959577.22</v>
      </c>
      <c r="H604" s="335">
        <v>173</v>
      </c>
    </row>
    <row r="605" spans="1:8" x14ac:dyDescent="0.2">
      <c r="A605" s="329"/>
      <c r="B605" s="329" t="s">
        <v>163</v>
      </c>
      <c r="C605" s="330">
        <v>5109477.01</v>
      </c>
      <c r="D605" s="335">
        <v>178</v>
      </c>
      <c r="E605" s="332">
        <f t="shared" si="9"/>
        <v>-44945.55</v>
      </c>
      <c r="F605" s="333">
        <f t="shared" si="9"/>
        <v>0</v>
      </c>
      <c r="G605" s="330">
        <v>5064531.46</v>
      </c>
      <c r="H605" s="335">
        <v>178</v>
      </c>
    </row>
    <row r="606" spans="1:8" ht="12" customHeight="1" x14ac:dyDescent="0.2">
      <c r="A606" s="323" t="s">
        <v>86</v>
      </c>
      <c r="B606" s="399" t="s">
        <v>87</v>
      </c>
      <c r="C606" s="399"/>
      <c r="D606" s="399"/>
      <c r="E606" s="399"/>
      <c r="F606" s="399"/>
      <c r="G606" s="399"/>
      <c r="H606" s="399"/>
    </row>
    <row r="607" spans="1:8" x14ac:dyDescent="0.2">
      <c r="A607" s="324"/>
      <c r="B607" s="324" t="s">
        <v>384</v>
      </c>
      <c r="C607" s="325">
        <v>75754524.890000001</v>
      </c>
      <c r="D607" s="326">
        <v>2550</v>
      </c>
      <c r="E607" s="327">
        <f t="shared" si="9"/>
        <v>554590.65</v>
      </c>
      <c r="F607" s="328">
        <f t="shared" si="9"/>
        <v>-12</v>
      </c>
      <c r="G607" s="325">
        <v>76309115.540000007</v>
      </c>
      <c r="H607" s="326">
        <v>2538</v>
      </c>
    </row>
    <row r="608" spans="1:8" x14ac:dyDescent="0.2">
      <c r="A608" s="329"/>
      <c r="B608" s="329" t="s">
        <v>152</v>
      </c>
      <c r="C608" s="330">
        <v>6199417.5800000001</v>
      </c>
      <c r="D608" s="335">
        <v>216</v>
      </c>
      <c r="E608" s="332"/>
      <c r="F608" s="333"/>
      <c r="G608" s="330">
        <v>6199417.5800000001</v>
      </c>
      <c r="H608" s="335">
        <v>216</v>
      </c>
    </row>
    <row r="609" spans="1:8" x14ac:dyDescent="0.2">
      <c r="A609" s="329"/>
      <c r="B609" s="329" t="s">
        <v>153</v>
      </c>
      <c r="C609" s="330">
        <v>7040375.5800000001</v>
      </c>
      <c r="D609" s="335">
        <v>193</v>
      </c>
      <c r="E609" s="332"/>
      <c r="F609" s="333"/>
      <c r="G609" s="330">
        <v>7040375.5800000001</v>
      </c>
      <c r="H609" s="335">
        <v>193</v>
      </c>
    </row>
    <row r="610" spans="1:8" x14ac:dyDescent="0.2">
      <c r="A610" s="329"/>
      <c r="B610" s="329" t="s">
        <v>154</v>
      </c>
      <c r="C610" s="330">
        <v>6456008.2800000003</v>
      </c>
      <c r="D610" s="335">
        <v>204</v>
      </c>
      <c r="E610" s="332"/>
      <c r="F610" s="333"/>
      <c r="G610" s="330">
        <v>6456008.2800000003</v>
      </c>
      <c r="H610" s="335">
        <v>204</v>
      </c>
    </row>
    <row r="611" spans="1:8" x14ac:dyDescent="0.2">
      <c r="A611" s="329"/>
      <c r="B611" s="329" t="s">
        <v>155</v>
      </c>
      <c r="C611" s="330">
        <v>6456008.2800000003</v>
      </c>
      <c r="D611" s="335">
        <v>204</v>
      </c>
      <c r="E611" s="332"/>
      <c r="F611" s="333"/>
      <c r="G611" s="330">
        <v>6456008.2800000003</v>
      </c>
      <c r="H611" s="335">
        <v>204</v>
      </c>
    </row>
    <row r="612" spans="1:8" x14ac:dyDescent="0.2">
      <c r="A612" s="329"/>
      <c r="B612" s="329" t="s">
        <v>156</v>
      </c>
      <c r="C612" s="330">
        <v>6456008.2800000003</v>
      </c>
      <c r="D612" s="335">
        <v>204</v>
      </c>
      <c r="E612" s="332"/>
      <c r="F612" s="333"/>
      <c r="G612" s="330">
        <v>6456008.2800000003</v>
      </c>
      <c r="H612" s="335">
        <v>204</v>
      </c>
    </row>
    <row r="613" spans="1:8" x14ac:dyDescent="0.2">
      <c r="A613" s="329"/>
      <c r="B613" s="329" t="s">
        <v>157</v>
      </c>
      <c r="C613" s="330">
        <v>6456008.2800000003</v>
      </c>
      <c r="D613" s="335">
        <v>204</v>
      </c>
      <c r="E613" s="332"/>
      <c r="F613" s="333"/>
      <c r="G613" s="330">
        <v>6456008.2800000003</v>
      </c>
      <c r="H613" s="335">
        <v>204</v>
      </c>
    </row>
    <row r="614" spans="1:8" x14ac:dyDescent="0.2">
      <c r="A614" s="329"/>
      <c r="B614" s="329" t="s">
        <v>158</v>
      </c>
      <c r="C614" s="330">
        <v>6456008.2800000003</v>
      </c>
      <c r="D614" s="335">
        <v>204</v>
      </c>
      <c r="E614" s="332"/>
      <c r="F614" s="333"/>
      <c r="G614" s="330">
        <v>6456008.2800000003</v>
      </c>
      <c r="H614" s="335">
        <v>204</v>
      </c>
    </row>
    <row r="615" spans="1:8" x14ac:dyDescent="0.2">
      <c r="A615" s="329"/>
      <c r="B615" s="329" t="s">
        <v>159</v>
      </c>
      <c r="C615" s="330">
        <v>4410657.42</v>
      </c>
      <c r="D615" s="335">
        <v>305</v>
      </c>
      <c r="E615" s="332"/>
      <c r="F615" s="333"/>
      <c r="G615" s="330">
        <v>4410657.42</v>
      </c>
      <c r="H615" s="335">
        <v>305</v>
      </c>
    </row>
    <row r="616" spans="1:8" x14ac:dyDescent="0.2">
      <c r="A616" s="329"/>
      <c r="B616" s="329" t="s">
        <v>160</v>
      </c>
      <c r="C616" s="330">
        <v>6456008.2800000003</v>
      </c>
      <c r="D616" s="335">
        <v>204</v>
      </c>
      <c r="E616" s="332"/>
      <c r="F616" s="333"/>
      <c r="G616" s="330">
        <v>6456008.2800000003</v>
      </c>
      <c r="H616" s="335">
        <v>204</v>
      </c>
    </row>
    <row r="617" spans="1:8" x14ac:dyDescent="0.2">
      <c r="A617" s="329"/>
      <c r="B617" s="329" t="s">
        <v>161</v>
      </c>
      <c r="C617" s="330">
        <v>6456008.2800000003</v>
      </c>
      <c r="D617" s="335">
        <v>204</v>
      </c>
      <c r="E617" s="332"/>
      <c r="F617" s="333"/>
      <c r="G617" s="330">
        <v>6456008.2800000003</v>
      </c>
      <c r="H617" s="335">
        <v>204</v>
      </c>
    </row>
    <row r="618" spans="1:8" x14ac:dyDescent="0.2">
      <c r="A618" s="329"/>
      <c r="B618" s="329" t="s">
        <v>162</v>
      </c>
      <c r="C618" s="330">
        <v>6456008.2800000003</v>
      </c>
      <c r="D618" s="335">
        <v>204</v>
      </c>
      <c r="E618" s="332"/>
      <c r="F618" s="333"/>
      <c r="G618" s="330">
        <v>6456008.2800000003</v>
      </c>
      <c r="H618" s="335">
        <v>204</v>
      </c>
    </row>
    <row r="619" spans="1:8" x14ac:dyDescent="0.2">
      <c r="A619" s="329"/>
      <c r="B619" s="329" t="s">
        <v>163</v>
      </c>
      <c r="C619" s="330">
        <v>6456008.0700000003</v>
      </c>
      <c r="D619" s="335">
        <v>204</v>
      </c>
      <c r="E619" s="332">
        <f t="shared" si="9"/>
        <v>554590.65</v>
      </c>
      <c r="F619" s="333">
        <f t="shared" si="9"/>
        <v>-12</v>
      </c>
      <c r="G619" s="330">
        <v>7010598.7199999997</v>
      </c>
      <c r="H619" s="335">
        <v>192</v>
      </c>
    </row>
    <row r="620" spans="1:8" ht="12" customHeight="1" x14ac:dyDescent="0.2">
      <c r="A620" s="323" t="s">
        <v>90</v>
      </c>
      <c r="B620" s="399" t="s">
        <v>91</v>
      </c>
      <c r="C620" s="399"/>
      <c r="D620" s="399"/>
      <c r="E620" s="399"/>
      <c r="F620" s="399"/>
      <c r="G620" s="399"/>
      <c r="H620" s="399"/>
    </row>
    <row r="621" spans="1:8" x14ac:dyDescent="0.2">
      <c r="A621" s="324"/>
      <c r="B621" s="324" t="s">
        <v>384</v>
      </c>
      <c r="C621" s="325">
        <v>128714966.52</v>
      </c>
      <c r="D621" s="326">
        <v>3766</v>
      </c>
      <c r="E621" s="327">
        <f t="shared" si="9"/>
        <v>743496.91</v>
      </c>
      <c r="F621" s="328">
        <f t="shared" si="9"/>
        <v>0</v>
      </c>
      <c r="G621" s="325">
        <v>129458463.43000001</v>
      </c>
      <c r="H621" s="326">
        <v>3766</v>
      </c>
    </row>
    <row r="622" spans="1:8" x14ac:dyDescent="0.2">
      <c r="A622" s="329"/>
      <c r="B622" s="329" t="s">
        <v>152</v>
      </c>
      <c r="C622" s="330">
        <v>10888887.5</v>
      </c>
      <c r="D622" s="335">
        <v>311</v>
      </c>
      <c r="E622" s="332"/>
      <c r="F622" s="333"/>
      <c r="G622" s="330">
        <v>10888887.5</v>
      </c>
      <c r="H622" s="335">
        <v>311</v>
      </c>
    </row>
    <row r="623" spans="1:8" x14ac:dyDescent="0.2">
      <c r="A623" s="329"/>
      <c r="B623" s="329" t="s">
        <v>153</v>
      </c>
      <c r="C623" s="330">
        <v>10412335.58</v>
      </c>
      <c r="D623" s="335">
        <v>311</v>
      </c>
      <c r="E623" s="332"/>
      <c r="F623" s="333"/>
      <c r="G623" s="330">
        <v>10412335.58</v>
      </c>
      <c r="H623" s="335">
        <v>311</v>
      </c>
    </row>
    <row r="624" spans="1:8" x14ac:dyDescent="0.2">
      <c r="A624" s="329"/>
      <c r="B624" s="329" t="s">
        <v>154</v>
      </c>
      <c r="C624" s="330">
        <v>10412335.58</v>
      </c>
      <c r="D624" s="335">
        <v>311</v>
      </c>
      <c r="E624" s="332"/>
      <c r="F624" s="333"/>
      <c r="G624" s="330">
        <v>10412335.58</v>
      </c>
      <c r="H624" s="335">
        <v>311</v>
      </c>
    </row>
    <row r="625" spans="1:8" x14ac:dyDescent="0.2">
      <c r="A625" s="329"/>
      <c r="B625" s="329" t="s">
        <v>155</v>
      </c>
      <c r="C625" s="330">
        <v>10412335.58</v>
      </c>
      <c r="D625" s="335">
        <v>311</v>
      </c>
      <c r="E625" s="332"/>
      <c r="F625" s="333"/>
      <c r="G625" s="330">
        <v>10412335.58</v>
      </c>
      <c r="H625" s="335">
        <v>311</v>
      </c>
    </row>
    <row r="626" spans="1:8" x14ac:dyDescent="0.2">
      <c r="A626" s="329"/>
      <c r="B626" s="329" t="s">
        <v>156</v>
      </c>
      <c r="C626" s="330">
        <v>10412335.58</v>
      </c>
      <c r="D626" s="335">
        <v>311</v>
      </c>
      <c r="E626" s="332"/>
      <c r="F626" s="333"/>
      <c r="G626" s="330">
        <v>10412335.58</v>
      </c>
      <c r="H626" s="335">
        <v>311</v>
      </c>
    </row>
    <row r="627" spans="1:8" x14ac:dyDescent="0.2">
      <c r="A627" s="329"/>
      <c r="B627" s="329" t="s">
        <v>157</v>
      </c>
      <c r="C627" s="330">
        <v>10412335.58</v>
      </c>
      <c r="D627" s="335">
        <v>311</v>
      </c>
      <c r="E627" s="332"/>
      <c r="F627" s="333"/>
      <c r="G627" s="330">
        <v>10412335.58</v>
      </c>
      <c r="H627" s="335">
        <v>311</v>
      </c>
    </row>
    <row r="628" spans="1:8" x14ac:dyDescent="0.2">
      <c r="A628" s="329"/>
      <c r="B628" s="329" t="s">
        <v>158</v>
      </c>
      <c r="C628" s="330">
        <v>10412335.58</v>
      </c>
      <c r="D628" s="335">
        <v>311</v>
      </c>
      <c r="E628" s="332"/>
      <c r="F628" s="333"/>
      <c r="G628" s="330">
        <v>10412335.58</v>
      </c>
      <c r="H628" s="335">
        <v>311</v>
      </c>
    </row>
    <row r="629" spans="1:8" x14ac:dyDescent="0.2">
      <c r="A629" s="329"/>
      <c r="B629" s="329" t="s">
        <v>159</v>
      </c>
      <c r="C629" s="330">
        <v>11351247.859999999</v>
      </c>
      <c r="D629" s="335">
        <v>328</v>
      </c>
      <c r="E629" s="332"/>
      <c r="F629" s="333"/>
      <c r="G629" s="330">
        <v>11351247.859999999</v>
      </c>
      <c r="H629" s="335">
        <v>328</v>
      </c>
    </row>
    <row r="630" spans="1:8" x14ac:dyDescent="0.2">
      <c r="A630" s="329"/>
      <c r="B630" s="329" t="s">
        <v>160</v>
      </c>
      <c r="C630" s="330">
        <v>10412335.58</v>
      </c>
      <c r="D630" s="335">
        <v>311</v>
      </c>
      <c r="E630" s="332"/>
      <c r="F630" s="333"/>
      <c r="G630" s="330">
        <v>10412335.58</v>
      </c>
      <c r="H630" s="335">
        <v>311</v>
      </c>
    </row>
    <row r="631" spans="1:8" x14ac:dyDescent="0.2">
      <c r="A631" s="329"/>
      <c r="B631" s="329" t="s">
        <v>161</v>
      </c>
      <c r="C631" s="330">
        <v>10607545.609999999</v>
      </c>
      <c r="D631" s="335">
        <v>311</v>
      </c>
      <c r="E631" s="332"/>
      <c r="F631" s="333"/>
      <c r="G631" s="330">
        <v>10607545.609999999</v>
      </c>
      <c r="H631" s="335">
        <v>311</v>
      </c>
    </row>
    <row r="632" spans="1:8" x14ac:dyDescent="0.2">
      <c r="A632" s="329"/>
      <c r="B632" s="329" t="s">
        <v>162</v>
      </c>
      <c r="C632" s="330">
        <v>12183468.27</v>
      </c>
      <c r="D632" s="335">
        <v>317</v>
      </c>
      <c r="E632" s="332"/>
      <c r="F632" s="333"/>
      <c r="G632" s="330">
        <v>12183468.27</v>
      </c>
      <c r="H632" s="335">
        <v>317</v>
      </c>
    </row>
    <row r="633" spans="1:8" x14ac:dyDescent="0.2">
      <c r="A633" s="329"/>
      <c r="B633" s="329" t="s">
        <v>163</v>
      </c>
      <c r="C633" s="330">
        <v>10797468.220000001</v>
      </c>
      <c r="D633" s="335">
        <v>322</v>
      </c>
      <c r="E633" s="332">
        <f t="shared" si="9"/>
        <v>743496.91</v>
      </c>
      <c r="F633" s="333">
        <f t="shared" si="9"/>
        <v>0</v>
      </c>
      <c r="G633" s="330">
        <v>11540965.130000001</v>
      </c>
      <c r="H633" s="335">
        <v>322</v>
      </c>
    </row>
    <row r="634" spans="1:8" x14ac:dyDescent="0.2">
      <c r="A634" s="329"/>
      <c r="B634" s="324" t="s">
        <v>110</v>
      </c>
      <c r="C634" s="330">
        <v>530820488</v>
      </c>
      <c r="D634" s="331">
        <v>10657</v>
      </c>
      <c r="E634" s="332">
        <v>-7420003.8700000001</v>
      </c>
      <c r="F634" s="333">
        <v>-340</v>
      </c>
      <c r="G634" s="330">
        <f>C634+E634</f>
        <v>523400484.13</v>
      </c>
      <c r="H634" s="331">
        <f>D634+F634</f>
        <v>10317</v>
      </c>
    </row>
    <row r="635" spans="1:8" x14ac:dyDescent="0.2">
      <c r="A635" s="400" t="s">
        <v>100</v>
      </c>
      <c r="B635" s="400"/>
      <c r="C635" s="327">
        <v>12806036082.959999</v>
      </c>
      <c r="D635" s="328">
        <v>284184</v>
      </c>
      <c r="E635" s="327">
        <v>40443352.420000002</v>
      </c>
      <c r="F635" s="328">
        <v>295</v>
      </c>
      <c r="G635" s="328">
        <v>12846479435</v>
      </c>
      <c r="H635" s="328">
        <v>284479</v>
      </c>
    </row>
  </sheetData>
  <mergeCells count="53">
    <mergeCell ref="F1:H1"/>
    <mergeCell ref="A2:H2"/>
    <mergeCell ref="A3:A4"/>
    <mergeCell ref="B3:B4"/>
    <mergeCell ref="C3:D3"/>
    <mergeCell ref="E3:F3"/>
    <mergeCell ref="G3:H3"/>
    <mergeCell ref="A635:B635"/>
    <mergeCell ref="B271:H271"/>
    <mergeCell ref="B257:H257"/>
    <mergeCell ref="B243:H243"/>
    <mergeCell ref="B229:H229"/>
    <mergeCell ref="B536:H536"/>
    <mergeCell ref="B522:H522"/>
    <mergeCell ref="B508:H508"/>
    <mergeCell ref="B494:H494"/>
    <mergeCell ref="B550:H550"/>
    <mergeCell ref="B620:H620"/>
    <mergeCell ref="B606:H606"/>
    <mergeCell ref="B592:H592"/>
    <mergeCell ref="B578:H578"/>
    <mergeCell ref="B564:H564"/>
    <mergeCell ref="B410:H410"/>
    <mergeCell ref="B131:H131"/>
    <mergeCell ref="B117:H117"/>
    <mergeCell ref="B103:H103"/>
    <mergeCell ref="B89:H89"/>
    <mergeCell ref="B215:H215"/>
    <mergeCell ref="B201:H201"/>
    <mergeCell ref="B187:H187"/>
    <mergeCell ref="B173:H173"/>
    <mergeCell ref="B159:H159"/>
    <mergeCell ref="B145:H145"/>
    <mergeCell ref="B47:H47"/>
    <mergeCell ref="B33:H33"/>
    <mergeCell ref="B19:H19"/>
    <mergeCell ref="B5:H5"/>
    <mergeCell ref="B75:H75"/>
    <mergeCell ref="B61:H61"/>
    <mergeCell ref="B480:H480"/>
    <mergeCell ref="B466:H466"/>
    <mergeCell ref="B452:H452"/>
    <mergeCell ref="B438:H438"/>
    <mergeCell ref="B424:H424"/>
    <mergeCell ref="B313:H313"/>
    <mergeCell ref="B299:H299"/>
    <mergeCell ref="B285:H285"/>
    <mergeCell ref="B396:H396"/>
    <mergeCell ref="B383:H383"/>
    <mergeCell ref="B369:H369"/>
    <mergeCell ref="B355:H355"/>
    <mergeCell ref="B341:H341"/>
    <mergeCell ref="B327:H327"/>
  </mergeCells>
  <pageMargins left="0.7" right="0.7" top="0.75" bottom="0.75" header="0.3" footer="0.3"/>
  <pageSetup paperSize="9" scale="9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H35"/>
  <sheetViews>
    <sheetView workbookViewId="0">
      <selection activeCell="A39" sqref="A39"/>
    </sheetView>
  </sheetViews>
  <sheetFormatPr defaultColWidth="10.5" defaultRowHeight="11.25" x14ac:dyDescent="0.2"/>
  <cols>
    <col min="1" max="1" width="17.5" style="20" customWidth="1"/>
    <col min="2" max="2" width="19.83203125" style="20" customWidth="1"/>
    <col min="3" max="3" width="15.33203125" style="20" customWidth="1"/>
    <col min="4" max="4" width="9" style="20" customWidth="1"/>
    <col min="5" max="5" width="12.83203125" style="21" customWidth="1"/>
    <col min="6" max="6" width="9" style="20" customWidth="1"/>
    <col min="7" max="7" width="15" style="21" customWidth="1"/>
    <col min="8" max="8" width="9" style="20" customWidth="1"/>
  </cols>
  <sheetData>
    <row r="1" spans="1:8" s="10" customFormat="1" ht="51" customHeight="1" x14ac:dyDescent="0.2">
      <c r="A1" s="6"/>
      <c r="B1" s="6"/>
      <c r="C1" s="7"/>
      <c r="D1" s="8"/>
      <c r="E1" s="9"/>
      <c r="F1" s="383" t="s">
        <v>330</v>
      </c>
      <c r="G1" s="383"/>
      <c r="H1" s="383"/>
    </row>
    <row r="2" spans="1:8" s="11" customFormat="1" ht="36" customHeight="1" x14ac:dyDescent="0.2">
      <c r="A2" s="405" t="s">
        <v>331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92" t="s">
        <v>2</v>
      </c>
      <c r="B5" s="92" t="s">
        <v>3</v>
      </c>
      <c r="C5" s="109">
        <v>92654804.120000005</v>
      </c>
      <c r="D5" s="110">
        <v>836</v>
      </c>
      <c r="E5" s="109">
        <v>2434596.36</v>
      </c>
      <c r="F5" s="111">
        <v>14</v>
      </c>
      <c r="G5" s="109">
        <v>95089400.480000004</v>
      </c>
      <c r="H5" s="110">
        <v>850</v>
      </c>
    </row>
    <row r="6" spans="1:8" x14ac:dyDescent="0.2">
      <c r="A6" s="112"/>
      <c r="B6" s="113" t="s">
        <v>265</v>
      </c>
      <c r="C6" s="114">
        <v>92654804.120000005</v>
      </c>
      <c r="D6" s="115">
        <v>836</v>
      </c>
      <c r="E6" s="114">
        <v>2434596.36</v>
      </c>
      <c r="F6" s="116">
        <v>14</v>
      </c>
      <c r="G6" s="117">
        <v>95089400.480000004</v>
      </c>
      <c r="H6" s="118">
        <v>850</v>
      </c>
    </row>
    <row r="7" spans="1:8" x14ac:dyDescent="0.2">
      <c r="A7" s="119"/>
      <c r="B7" s="113" t="s">
        <v>152</v>
      </c>
      <c r="C7" s="114">
        <v>7447623.5199999996</v>
      </c>
      <c r="D7" s="115">
        <v>67</v>
      </c>
      <c r="E7" s="114">
        <v>0</v>
      </c>
      <c r="F7" s="116">
        <v>0</v>
      </c>
      <c r="G7" s="117">
        <v>7447623.5199999996</v>
      </c>
      <c r="H7" s="118">
        <v>67</v>
      </c>
    </row>
    <row r="8" spans="1:8" x14ac:dyDescent="0.2">
      <c r="A8" s="119"/>
      <c r="B8" s="113" t="s">
        <v>153</v>
      </c>
      <c r="C8" s="114">
        <v>7447623.5199999996</v>
      </c>
      <c r="D8" s="115">
        <v>67</v>
      </c>
      <c r="E8" s="114">
        <v>0</v>
      </c>
      <c r="F8" s="116">
        <v>0</v>
      </c>
      <c r="G8" s="117">
        <v>7447623.5199999996</v>
      </c>
      <c r="H8" s="118">
        <v>67</v>
      </c>
    </row>
    <row r="9" spans="1:8" x14ac:dyDescent="0.2">
      <c r="A9" s="119"/>
      <c r="B9" s="113" t="s">
        <v>154</v>
      </c>
      <c r="C9" s="114">
        <v>7447623.5199999996</v>
      </c>
      <c r="D9" s="115">
        <v>67</v>
      </c>
      <c r="E9" s="114">
        <v>0</v>
      </c>
      <c r="F9" s="116">
        <v>0</v>
      </c>
      <c r="G9" s="117">
        <v>7447623.5199999996</v>
      </c>
      <c r="H9" s="118">
        <v>67</v>
      </c>
    </row>
    <row r="10" spans="1:8" x14ac:dyDescent="0.2">
      <c r="A10" s="119"/>
      <c r="B10" s="113" t="s">
        <v>155</v>
      </c>
      <c r="C10" s="114">
        <v>7447623.5199999996</v>
      </c>
      <c r="D10" s="115">
        <v>67</v>
      </c>
      <c r="E10" s="114">
        <v>0</v>
      </c>
      <c r="F10" s="116">
        <v>0</v>
      </c>
      <c r="G10" s="117">
        <v>7447623.5199999996</v>
      </c>
      <c r="H10" s="118">
        <v>67</v>
      </c>
    </row>
    <row r="11" spans="1:8" x14ac:dyDescent="0.2">
      <c r="A11" s="119"/>
      <c r="B11" s="113" t="s">
        <v>156</v>
      </c>
      <c r="C11" s="114">
        <v>62864310.039999999</v>
      </c>
      <c r="D11" s="115">
        <v>568</v>
      </c>
      <c r="E11" s="114">
        <v>2434596.36</v>
      </c>
      <c r="F11" s="116">
        <v>14</v>
      </c>
      <c r="G11" s="117">
        <v>65298906.399999999</v>
      </c>
      <c r="H11" s="118">
        <v>582</v>
      </c>
    </row>
    <row r="12" spans="1:8" x14ac:dyDescent="0.2">
      <c r="A12" s="92" t="s">
        <v>92</v>
      </c>
      <c r="B12" s="92" t="s">
        <v>93</v>
      </c>
      <c r="C12" s="109">
        <v>3820112.66</v>
      </c>
      <c r="D12" s="110">
        <v>43</v>
      </c>
      <c r="E12" s="109">
        <v>-66406.73</v>
      </c>
      <c r="F12" s="111">
        <v>0</v>
      </c>
      <c r="G12" s="109">
        <v>3753705.93</v>
      </c>
      <c r="H12" s="110">
        <v>43</v>
      </c>
    </row>
    <row r="13" spans="1:8" x14ac:dyDescent="0.2">
      <c r="A13" s="112"/>
      <c r="B13" s="113" t="s">
        <v>265</v>
      </c>
      <c r="C13" s="114">
        <v>3820112.66</v>
      </c>
      <c r="D13" s="115">
        <v>43</v>
      </c>
      <c r="E13" s="114">
        <v>-66406.73</v>
      </c>
      <c r="F13" s="116">
        <v>0</v>
      </c>
      <c r="G13" s="117">
        <v>3753705.93</v>
      </c>
      <c r="H13" s="118">
        <v>43</v>
      </c>
    </row>
    <row r="14" spans="1:8" x14ac:dyDescent="0.2">
      <c r="A14" s="119"/>
      <c r="B14" s="113" t="s">
        <v>152</v>
      </c>
      <c r="C14" s="114">
        <v>158698.14000000001</v>
      </c>
      <c r="D14" s="115">
        <v>3</v>
      </c>
      <c r="E14" s="114">
        <v>0</v>
      </c>
      <c r="F14" s="116">
        <v>0</v>
      </c>
      <c r="G14" s="117">
        <v>158698.14000000001</v>
      </c>
      <c r="H14" s="118">
        <v>3</v>
      </c>
    </row>
    <row r="15" spans="1:8" x14ac:dyDescent="0.2">
      <c r="A15" s="119"/>
      <c r="B15" s="113" t="s">
        <v>153</v>
      </c>
      <c r="C15" s="114">
        <v>557332.67000000004</v>
      </c>
      <c r="D15" s="115">
        <v>6</v>
      </c>
      <c r="E15" s="114">
        <v>0</v>
      </c>
      <c r="F15" s="116">
        <v>0</v>
      </c>
      <c r="G15" s="117">
        <v>557332.67000000004</v>
      </c>
      <c r="H15" s="118">
        <v>6</v>
      </c>
    </row>
    <row r="16" spans="1:8" x14ac:dyDescent="0.2">
      <c r="A16" s="119"/>
      <c r="B16" s="113" t="s">
        <v>154</v>
      </c>
      <c r="C16" s="114">
        <v>815069.1</v>
      </c>
      <c r="D16" s="115">
        <v>9</v>
      </c>
      <c r="E16" s="114">
        <v>0</v>
      </c>
      <c r="F16" s="116">
        <v>0</v>
      </c>
      <c r="G16" s="117">
        <v>815069.1</v>
      </c>
      <c r="H16" s="118">
        <v>9</v>
      </c>
    </row>
    <row r="17" spans="1:8" x14ac:dyDescent="0.2">
      <c r="A17" s="119"/>
      <c r="B17" s="113" t="s">
        <v>155</v>
      </c>
      <c r="C17" s="114">
        <v>211597.52</v>
      </c>
      <c r="D17" s="115">
        <v>4</v>
      </c>
      <c r="E17" s="114">
        <v>0</v>
      </c>
      <c r="F17" s="116">
        <v>0</v>
      </c>
      <c r="G17" s="117">
        <v>211597.52</v>
      </c>
      <c r="H17" s="118">
        <v>4</v>
      </c>
    </row>
    <row r="18" spans="1:8" x14ac:dyDescent="0.2">
      <c r="A18" s="119"/>
      <c r="B18" s="113" t="s">
        <v>156</v>
      </c>
      <c r="C18" s="114">
        <v>2077415.23</v>
      </c>
      <c r="D18" s="115">
        <v>21</v>
      </c>
      <c r="E18" s="114">
        <v>-66406.73</v>
      </c>
      <c r="F18" s="116">
        <v>0</v>
      </c>
      <c r="G18" s="117">
        <v>2011008.5</v>
      </c>
      <c r="H18" s="118">
        <v>21</v>
      </c>
    </row>
    <row r="19" spans="1:8" ht="22.5" x14ac:dyDescent="0.2">
      <c r="A19" s="92" t="s">
        <v>94</v>
      </c>
      <c r="B19" s="92" t="s">
        <v>95</v>
      </c>
      <c r="C19" s="109">
        <v>21512852.93</v>
      </c>
      <c r="D19" s="110">
        <v>183</v>
      </c>
      <c r="E19" s="109">
        <v>-26809.08</v>
      </c>
      <c r="F19" s="111">
        <v>0</v>
      </c>
      <c r="G19" s="109">
        <v>21486043.850000001</v>
      </c>
      <c r="H19" s="110">
        <v>183</v>
      </c>
    </row>
    <row r="20" spans="1:8" x14ac:dyDescent="0.2">
      <c r="A20" s="112"/>
      <c r="B20" s="113" t="s">
        <v>265</v>
      </c>
      <c r="C20" s="114">
        <v>21512852.93</v>
      </c>
      <c r="D20" s="115">
        <v>183</v>
      </c>
      <c r="E20" s="114">
        <v>-26809.08</v>
      </c>
      <c r="F20" s="116">
        <v>0</v>
      </c>
      <c r="G20" s="117">
        <v>21486043.850000001</v>
      </c>
      <c r="H20" s="118">
        <v>183</v>
      </c>
    </row>
    <row r="21" spans="1:8" x14ac:dyDescent="0.2">
      <c r="A21" s="119"/>
      <c r="B21" s="113" t="s">
        <v>152</v>
      </c>
      <c r="C21" s="114">
        <v>2409607.2200000002</v>
      </c>
      <c r="D21" s="115">
        <v>21</v>
      </c>
      <c r="E21" s="114">
        <v>0</v>
      </c>
      <c r="F21" s="116">
        <v>0</v>
      </c>
      <c r="G21" s="117">
        <v>2409607.2200000002</v>
      </c>
      <c r="H21" s="118">
        <v>21</v>
      </c>
    </row>
    <row r="22" spans="1:8" x14ac:dyDescent="0.2">
      <c r="A22" s="119"/>
      <c r="B22" s="113" t="s">
        <v>153</v>
      </c>
      <c r="C22" s="114">
        <v>1706737.31</v>
      </c>
      <c r="D22" s="115">
        <v>14</v>
      </c>
      <c r="E22" s="114">
        <v>0</v>
      </c>
      <c r="F22" s="116">
        <v>0</v>
      </c>
      <c r="G22" s="117">
        <v>1706737.31</v>
      </c>
      <c r="H22" s="118">
        <v>14</v>
      </c>
    </row>
    <row r="23" spans="1:8" x14ac:dyDescent="0.2">
      <c r="A23" s="119"/>
      <c r="B23" s="113" t="s">
        <v>154</v>
      </c>
      <c r="C23" s="114">
        <v>1411318.32</v>
      </c>
      <c r="D23" s="115">
        <v>12</v>
      </c>
      <c r="E23" s="114">
        <v>0</v>
      </c>
      <c r="F23" s="116">
        <v>0</v>
      </c>
      <c r="G23" s="117">
        <v>1411318.32</v>
      </c>
      <c r="H23" s="118">
        <v>12</v>
      </c>
    </row>
    <row r="24" spans="1:8" x14ac:dyDescent="0.2">
      <c r="A24" s="119"/>
      <c r="B24" s="113" t="s">
        <v>155</v>
      </c>
      <c r="C24" s="114">
        <v>1411318.32</v>
      </c>
      <c r="D24" s="115">
        <v>12</v>
      </c>
      <c r="E24" s="114">
        <v>0</v>
      </c>
      <c r="F24" s="116">
        <v>0</v>
      </c>
      <c r="G24" s="117">
        <v>1411318.32</v>
      </c>
      <c r="H24" s="118">
        <v>12</v>
      </c>
    </row>
    <row r="25" spans="1:8" x14ac:dyDescent="0.2">
      <c r="A25" s="119"/>
      <c r="B25" s="113" t="s">
        <v>156</v>
      </c>
      <c r="C25" s="114">
        <v>14573871.76</v>
      </c>
      <c r="D25" s="115">
        <v>124</v>
      </c>
      <c r="E25" s="114">
        <v>-26809.08</v>
      </c>
      <c r="F25" s="116">
        <v>0</v>
      </c>
      <c r="G25" s="117">
        <v>14547062.68</v>
      </c>
      <c r="H25" s="118">
        <v>124</v>
      </c>
    </row>
    <row r="26" spans="1:8" ht="22.5" x14ac:dyDescent="0.2">
      <c r="A26" s="92" t="s">
        <v>266</v>
      </c>
      <c r="B26" s="92" t="s">
        <v>267</v>
      </c>
      <c r="C26" s="109">
        <v>22751828.84</v>
      </c>
      <c r="D26" s="110">
        <v>191</v>
      </c>
      <c r="E26" s="109">
        <v>-166561.04</v>
      </c>
      <c r="F26" s="111">
        <v>-3</v>
      </c>
      <c r="G26" s="109">
        <v>22585267.800000001</v>
      </c>
      <c r="H26" s="110">
        <v>188</v>
      </c>
    </row>
    <row r="27" spans="1:8" x14ac:dyDescent="0.2">
      <c r="A27" s="112"/>
      <c r="B27" s="113" t="s">
        <v>265</v>
      </c>
      <c r="C27" s="114">
        <v>22751828.84</v>
      </c>
      <c r="D27" s="115">
        <v>191</v>
      </c>
      <c r="E27" s="114">
        <v>-166561.04</v>
      </c>
      <c r="F27" s="116">
        <v>-3</v>
      </c>
      <c r="G27" s="117">
        <v>22585267.800000001</v>
      </c>
      <c r="H27" s="118">
        <v>188</v>
      </c>
    </row>
    <row r="28" spans="1:8" x14ac:dyDescent="0.2">
      <c r="A28" s="119"/>
      <c r="B28" s="113" t="s">
        <v>152</v>
      </c>
      <c r="C28" s="114">
        <v>1961455.15</v>
      </c>
      <c r="D28" s="115">
        <v>15</v>
      </c>
      <c r="E28" s="114">
        <v>0</v>
      </c>
      <c r="F28" s="116">
        <v>0</v>
      </c>
      <c r="G28" s="117">
        <v>1961455.15</v>
      </c>
      <c r="H28" s="118">
        <v>15</v>
      </c>
    </row>
    <row r="29" spans="1:8" x14ac:dyDescent="0.2">
      <c r="A29" s="119"/>
      <c r="B29" s="113" t="s">
        <v>153</v>
      </c>
      <c r="C29" s="114">
        <v>1980021.39</v>
      </c>
      <c r="D29" s="115">
        <v>18</v>
      </c>
      <c r="E29" s="114">
        <v>0</v>
      </c>
      <c r="F29" s="116">
        <v>0</v>
      </c>
      <c r="G29" s="117">
        <v>1980021.39</v>
      </c>
      <c r="H29" s="118">
        <v>18</v>
      </c>
    </row>
    <row r="30" spans="1:8" x14ac:dyDescent="0.2">
      <c r="A30" s="119"/>
      <c r="B30" s="113" t="s">
        <v>154</v>
      </c>
      <c r="C30" s="114">
        <v>1552702.71</v>
      </c>
      <c r="D30" s="115">
        <v>13</v>
      </c>
      <c r="E30" s="114">
        <v>0</v>
      </c>
      <c r="F30" s="116">
        <v>0</v>
      </c>
      <c r="G30" s="117">
        <v>1552702.71</v>
      </c>
      <c r="H30" s="118">
        <v>13</v>
      </c>
    </row>
    <row r="31" spans="1:8" x14ac:dyDescent="0.2">
      <c r="A31" s="119"/>
      <c r="B31" s="113" t="s">
        <v>155</v>
      </c>
      <c r="C31" s="114">
        <v>1552702.71</v>
      </c>
      <c r="D31" s="115">
        <v>13</v>
      </c>
      <c r="E31" s="114">
        <v>0</v>
      </c>
      <c r="F31" s="116">
        <v>0</v>
      </c>
      <c r="G31" s="117">
        <v>1552702.71</v>
      </c>
      <c r="H31" s="118">
        <v>13</v>
      </c>
    </row>
    <row r="32" spans="1:8" x14ac:dyDescent="0.2">
      <c r="A32" s="119"/>
      <c r="B32" s="113" t="s">
        <v>156</v>
      </c>
      <c r="C32" s="114">
        <v>15704946.880000001</v>
      </c>
      <c r="D32" s="115">
        <v>132</v>
      </c>
      <c r="E32" s="114">
        <v>-166561.04</v>
      </c>
      <c r="F32" s="116">
        <v>-3</v>
      </c>
      <c r="G32" s="117">
        <v>15538385.84</v>
      </c>
      <c r="H32" s="118">
        <v>129</v>
      </c>
    </row>
    <row r="33" spans="1:8" x14ac:dyDescent="0.2">
      <c r="A33" s="404" t="s">
        <v>100</v>
      </c>
      <c r="B33" s="404"/>
      <c r="C33" s="109">
        <v>140739598.55000001</v>
      </c>
      <c r="D33" s="111">
        <v>1253</v>
      </c>
      <c r="E33" s="109">
        <v>2174819.5099999998</v>
      </c>
      <c r="F33" s="111">
        <v>11</v>
      </c>
      <c r="G33" s="109">
        <v>142914418.06</v>
      </c>
      <c r="H33" s="111">
        <v>1264</v>
      </c>
    </row>
    <row r="34" spans="1:8" x14ac:dyDescent="0.2">
      <c r="A34" s="50" t="s">
        <v>110</v>
      </c>
      <c r="B34" s="50"/>
      <c r="C34" s="50">
        <v>6516501.4500000002</v>
      </c>
      <c r="D34" s="50">
        <v>66</v>
      </c>
      <c r="E34" s="51">
        <v>-2174819.5099999998</v>
      </c>
      <c r="F34" s="50">
        <v>-11</v>
      </c>
      <c r="G34" s="51">
        <f>C34+E34</f>
        <v>4341681.9400000004</v>
      </c>
      <c r="H34" s="52">
        <f>D34+F34</f>
        <v>55</v>
      </c>
    </row>
    <row r="35" spans="1:8" x14ac:dyDescent="0.2">
      <c r="A35" s="120"/>
      <c r="B35" s="120" t="s">
        <v>209</v>
      </c>
      <c r="C35" s="121">
        <f>C33+C34</f>
        <v>147256100</v>
      </c>
      <c r="D35" s="122">
        <f>D33+D34</f>
        <v>1319</v>
      </c>
      <c r="E35" s="121">
        <f t="shared" ref="E35:H35" si="0">E33+E34</f>
        <v>0</v>
      </c>
      <c r="F35" s="122">
        <f t="shared" si="0"/>
        <v>0</v>
      </c>
      <c r="G35" s="121">
        <f t="shared" si="0"/>
        <v>147256100</v>
      </c>
      <c r="H35" s="48">
        <f t="shared" si="0"/>
        <v>1319</v>
      </c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H16"/>
  <sheetViews>
    <sheetView workbookViewId="0">
      <selection sqref="A1:XFD4"/>
    </sheetView>
  </sheetViews>
  <sheetFormatPr defaultRowHeight="11.25" x14ac:dyDescent="0.2"/>
  <cols>
    <col min="2" max="2" width="22.5" customWidth="1"/>
    <col min="3" max="3" width="14.6640625" customWidth="1"/>
    <col min="5" max="5" width="17" customWidth="1"/>
    <col min="7" max="7" width="14.1640625" customWidth="1"/>
  </cols>
  <sheetData>
    <row r="1" spans="1:8" s="10" customFormat="1" ht="51" customHeight="1" x14ac:dyDescent="0.2">
      <c r="A1" s="6"/>
      <c r="B1" s="6"/>
      <c r="C1" s="7"/>
      <c r="D1" s="8"/>
      <c r="E1" s="9"/>
      <c r="F1" s="383" t="s">
        <v>329</v>
      </c>
      <c r="G1" s="383"/>
      <c r="H1" s="383"/>
    </row>
    <row r="2" spans="1:8" s="11" customFormat="1" ht="36" customHeight="1" x14ac:dyDescent="0.2">
      <c r="A2" s="405" t="s">
        <v>328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93" t="s">
        <v>12</v>
      </c>
      <c r="B5" s="93" t="s">
        <v>13</v>
      </c>
      <c r="C5" s="94">
        <v>165686900</v>
      </c>
      <c r="D5" s="95">
        <v>1321</v>
      </c>
      <c r="E5" s="94">
        <v>-913229.01</v>
      </c>
      <c r="F5" s="95">
        <v>0</v>
      </c>
      <c r="G5" s="94">
        <v>164773670.99000001</v>
      </c>
      <c r="H5" s="95">
        <v>1321</v>
      </c>
    </row>
    <row r="6" spans="1:8" x14ac:dyDescent="0.2">
      <c r="A6" s="96"/>
      <c r="B6" s="97" t="s">
        <v>264</v>
      </c>
      <c r="C6" s="98">
        <v>165686900</v>
      </c>
      <c r="D6" s="99">
        <v>1321</v>
      </c>
      <c r="E6" s="98">
        <v>-913229.01</v>
      </c>
      <c r="F6" s="99">
        <v>0</v>
      </c>
      <c r="G6" s="100">
        <v>164773670.99000001</v>
      </c>
      <c r="H6" s="101">
        <v>1321</v>
      </c>
    </row>
    <row r="7" spans="1:8" x14ac:dyDescent="0.2">
      <c r="A7" s="102"/>
      <c r="B7" s="103" t="s">
        <v>152</v>
      </c>
      <c r="C7" s="104">
        <v>13796789.6</v>
      </c>
      <c r="D7" s="105">
        <v>110</v>
      </c>
      <c r="E7" s="104">
        <v>0</v>
      </c>
      <c r="F7" s="106">
        <v>0</v>
      </c>
      <c r="G7" s="107">
        <v>13796789.6</v>
      </c>
      <c r="H7" s="108">
        <v>110</v>
      </c>
    </row>
    <row r="8" spans="1:8" x14ac:dyDescent="0.2">
      <c r="A8" s="102"/>
      <c r="B8" s="103" t="s">
        <v>153</v>
      </c>
      <c r="C8" s="104">
        <v>13796789.6</v>
      </c>
      <c r="D8" s="105">
        <v>110</v>
      </c>
      <c r="E8" s="104">
        <v>0</v>
      </c>
      <c r="F8" s="106">
        <v>0</v>
      </c>
      <c r="G8" s="107">
        <v>13796789.6</v>
      </c>
      <c r="H8" s="108">
        <v>110</v>
      </c>
    </row>
    <row r="9" spans="1:8" x14ac:dyDescent="0.2">
      <c r="A9" s="102"/>
      <c r="B9" s="103" t="s">
        <v>154</v>
      </c>
      <c r="C9" s="104">
        <v>13796789.6</v>
      </c>
      <c r="D9" s="105">
        <v>110</v>
      </c>
      <c r="E9" s="104">
        <v>0</v>
      </c>
      <c r="F9" s="106">
        <v>0</v>
      </c>
      <c r="G9" s="107">
        <v>13796789.6</v>
      </c>
      <c r="H9" s="108">
        <v>110</v>
      </c>
    </row>
    <row r="10" spans="1:8" x14ac:dyDescent="0.2">
      <c r="A10" s="102"/>
      <c r="B10" s="103" t="s">
        <v>155</v>
      </c>
      <c r="C10" s="104">
        <v>13796789.6</v>
      </c>
      <c r="D10" s="105">
        <v>110</v>
      </c>
      <c r="E10" s="104">
        <v>0</v>
      </c>
      <c r="F10" s="106">
        <v>0</v>
      </c>
      <c r="G10" s="107">
        <v>13796789.6</v>
      </c>
      <c r="H10" s="108">
        <v>110</v>
      </c>
    </row>
    <row r="11" spans="1:8" x14ac:dyDescent="0.2">
      <c r="A11" s="102"/>
      <c r="B11" s="103" t="s">
        <v>156</v>
      </c>
      <c r="C11" s="104">
        <v>13796789.6</v>
      </c>
      <c r="D11" s="105">
        <v>110</v>
      </c>
      <c r="E11" s="104">
        <v>0</v>
      </c>
      <c r="F11" s="106">
        <v>0</v>
      </c>
      <c r="G11" s="107">
        <v>13796789.6</v>
      </c>
      <c r="H11" s="108">
        <v>110</v>
      </c>
    </row>
    <row r="12" spans="1:8" x14ac:dyDescent="0.2">
      <c r="A12" s="102"/>
      <c r="B12" s="103" t="s">
        <v>157</v>
      </c>
      <c r="C12" s="104">
        <v>13796789.6</v>
      </c>
      <c r="D12" s="105">
        <v>110</v>
      </c>
      <c r="E12" s="104">
        <v>0</v>
      </c>
      <c r="F12" s="106">
        <v>0</v>
      </c>
      <c r="G12" s="107">
        <v>13796789.6</v>
      </c>
      <c r="H12" s="108">
        <v>110</v>
      </c>
    </row>
    <row r="13" spans="1:8" x14ac:dyDescent="0.2">
      <c r="A13" s="102"/>
      <c r="B13" s="103" t="s">
        <v>158</v>
      </c>
      <c r="C13" s="104">
        <v>13796789.6</v>
      </c>
      <c r="D13" s="105">
        <v>110</v>
      </c>
      <c r="E13" s="104">
        <v>0</v>
      </c>
      <c r="F13" s="106">
        <v>0</v>
      </c>
      <c r="G13" s="107">
        <v>13796789.6</v>
      </c>
      <c r="H13" s="108">
        <v>110</v>
      </c>
    </row>
    <row r="14" spans="1:8" x14ac:dyDescent="0.2">
      <c r="A14" s="102"/>
      <c r="B14" s="103" t="s">
        <v>159</v>
      </c>
      <c r="C14" s="104">
        <v>13796789.6</v>
      </c>
      <c r="D14" s="105">
        <v>110</v>
      </c>
      <c r="E14" s="104">
        <v>0</v>
      </c>
      <c r="F14" s="106">
        <v>0</v>
      </c>
      <c r="G14" s="107">
        <v>13796789.6</v>
      </c>
      <c r="H14" s="108">
        <v>110</v>
      </c>
    </row>
    <row r="15" spans="1:8" x14ac:dyDescent="0.2">
      <c r="A15" s="102"/>
      <c r="B15" s="103" t="s">
        <v>160</v>
      </c>
      <c r="C15" s="104">
        <v>55312583.200000003</v>
      </c>
      <c r="D15" s="105">
        <v>441</v>
      </c>
      <c r="E15" s="104">
        <v>-913229.01</v>
      </c>
      <c r="F15" s="106">
        <v>0</v>
      </c>
      <c r="G15" s="107">
        <v>54399354.189999998</v>
      </c>
      <c r="H15" s="108">
        <v>441</v>
      </c>
    </row>
    <row r="16" spans="1:8" x14ac:dyDescent="0.2">
      <c r="A16" s="412" t="s">
        <v>100</v>
      </c>
      <c r="B16" s="412"/>
      <c r="C16" s="94">
        <v>165686900</v>
      </c>
      <c r="D16" s="95">
        <v>1321</v>
      </c>
      <c r="E16" s="94">
        <v>-913229.01</v>
      </c>
      <c r="F16" s="95">
        <v>0</v>
      </c>
      <c r="G16" s="94">
        <v>164773670.99000001</v>
      </c>
      <c r="H16" s="95">
        <v>1321</v>
      </c>
    </row>
  </sheetData>
  <mergeCells count="8">
    <mergeCell ref="A16:B1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H47"/>
  <sheetViews>
    <sheetView workbookViewId="0">
      <selection sqref="A1:XFD4"/>
    </sheetView>
  </sheetViews>
  <sheetFormatPr defaultColWidth="10.5" defaultRowHeight="11.25" outlineLevelRow="2" x14ac:dyDescent="0.2"/>
  <cols>
    <col min="1" max="1" width="11.1640625" style="20" customWidth="1"/>
    <col min="2" max="2" width="33.1640625" style="20" customWidth="1"/>
    <col min="3" max="4" width="17.5" style="20" customWidth="1"/>
    <col min="5" max="5" width="13" customWidth="1"/>
    <col min="6" max="6" width="10.5" style="91"/>
    <col min="7" max="7" width="12.6640625" bestFit="1" customWidth="1"/>
  </cols>
  <sheetData>
    <row r="1" spans="1:8" s="10" customFormat="1" ht="51" customHeight="1" x14ac:dyDescent="0.2">
      <c r="A1" s="6"/>
      <c r="B1" s="6"/>
      <c r="C1" s="7"/>
      <c r="D1" s="8"/>
      <c r="E1" s="9"/>
      <c r="F1" s="383" t="s">
        <v>326</v>
      </c>
      <c r="G1" s="383"/>
      <c r="H1" s="383"/>
    </row>
    <row r="2" spans="1:8" s="11" customFormat="1" ht="36" customHeight="1" x14ac:dyDescent="0.2">
      <c r="A2" s="405" t="s">
        <v>327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60" t="s">
        <v>16</v>
      </c>
      <c r="B5" s="60" t="s">
        <v>17</v>
      </c>
      <c r="C5" s="44">
        <v>22200000</v>
      </c>
      <c r="D5" s="61">
        <v>400</v>
      </c>
      <c r="E5" s="46">
        <v>148548.51999999999</v>
      </c>
      <c r="F5" s="47">
        <v>-16</v>
      </c>
      <c r="G5" s="46">
        <v>22348548.52</v>
      </c>
      <c r="H5" s="47">
        <v>384</v>
      </c>
    </row>
    <row r="6" spans="1:8" outlineLevel="1" x14ac:dyDescent="0.2">
      <c r="A6" s="58"/>
      <c r="B6" s="36" t="s">
        <v>263</v>
      </c>
      <c r="C6" s="37">
        <v>22200000</v>
      </c>
      <c r="D6" s="38">
        <v>400</v>
      </c>
      <c r="E6" s="39">
        <v>148548.51999999999</v>
      </c>
      <c r="F6" s="41">
        <v>-16</v>
      </c>
      <c r="G6" s="39">
        <v>22348548.52</v>
      </c>
      <c r="H6" s="43">
        <v>384</v>
      </c>
    </row>
    <row r="7" spans="1:8" outlineLevel="2" x14ac:dyDescent="0.2">
      <c r="A7" s="35"/>
      <c r="B7" s="36" t="s">
        <v>152</v>
      </c>
      <c r="C7" s="37">
        <v>1399451.63</v>
      </c>
      <c r="D7" s="38">
        <v>31</v>
      </c>
      <c r="E7" s="39"/>
      <c r="F7" s="41"/>
      <c r="G7" s="39">
        <v>1399451.63</v>
      </c>
      <c r="H7" s="43">
        <v>31</v>
      </c>
    </row>
    <row r="8" spans="1:8" outlineLevel="2" x14ac:dyDescent="0.2">
      <c r="A8" s="35"/>
      <c r="B8" s="36" t="s">
        <v>153</v>
      </c>
      <c r="C8" s="37">
        <v>2109326.41</v>
      </c>
      <c r="D8" s="38">
        <v>43</v>
      </c>
      <c r="E8" s="39"/>
      <c r="F8" s="41"/>
      <c r="G8" s="39">
        <v>2109326.41</v>
      </c>
      <c r="H8" s="43">
        <v>43</v>
      </c>
    </row>
    <row r="9" spans="1:8" outlineLevel="2" x14ac:dyDescent="0.2">
      <c r="A9" s="35"/>
      <c r="B9" s="36" t="s">
        <v>154</v>
      </c>
      <c r="C9" s="37">
        <v>2776182.66</v>
      </c>
      <c r="D9" s="38">
        <v>44</v>
      </c>
      <c r="E9" s="39"/>
      <c r="F9" s="41"/>
      <c r="G9" s="39">
        <v>2776182.66</v>
      </c>
      <c r="H9" s="43">
        <v>44</v>
      </c>
    </row>
    <row r="10" spans="1:8" outlineLevel="2" x14ac:dyDescent="0.2">
      <c r="A10" s="35"/>
      <c r="B10" s="36" t="s">
        <v>155</v>
      </c>
      <c r="C10" s="37">
        <v>3982803.76</v>
      </c>
      <c r="D10" s="38">
        <v>65</v>
      </c>
      <c r="E10" s="39"/>
      <c r="F10" s="41"/>
      <c r="G10" s="39">
        <v>3982803.76</v>
      </c>
      <c r="H10" s="43">
        <v>65</v>
      </c>
    </row>
    <row r="11" spans="1:8" outlineLevel="2" x14ac:dyDescent="0.2">
      <c r="A11" s="35"/>
      <c r="B11" s="36" t="s">
        <v>156</v>
      </c>
      <c r="C11" s="37">
        <v>3551735.54</v>
      </c>
      <c r="D11" s="38">
        <v>66</v>
      </c>
      <c r="E11" s="39">
        <v>-548801.72</v>
      </c>
      <c r="F11" s="41">
        <v>-16</v>
      </c>
      <c r="G11" s="39">
        <v>3002933.82</v>
      </c>
      <c r="H11" s="43">
        <v>50</v>
      </c>
    </row>
    <row r="12" spans="1:8" outlineLevel="2" x14ac:dyDescent="0.2">
      <c r="A12" s="35"/>
      <c r="B12" s="36" t="s">
        <v>157</v>
      </c>
      <c r="C12" s="37">
        <v>1831500</v>
      </c>
      <c r="D12" s="38">
        <v>33</v>
      </c>
      <c r="E12" s="39">
        <v>971920.52</v>
      </c>
      <c r="F12" s="41">
        <v>13</v>
      </c>
      <c r="G12" s="39">
        <v>2803420.52</v>
      </c>
      <c r="H12" s="43">
        <v>46</v>
      </c>
    </row>
    <row r="13" spans="1:8" outlineLevel="2" x14ac:dyDescent="0.2">
      <c r="A13" s="35"/>
      <c r="B13" s="36" t="s">
        <v>158</v>
      </c>
      <c r="C13" s="90"/>
      <c r="D13" s="90"/>
      <c r="E13" s="39">
        <v>253989.02</v>
      </c>
      <c r="F13" s="41">
        <v>6</v>
      </c>
      <c r="G13" s="39">
        <v>253989.02</v>
      </c>
      <c r="H13" s="43">
        <v>6</v>
      </c>
    </row>
    <row r="14" spans="1:8" outlineLevel="2" x14ac:dyDescent="0.2">
      <c r="A14" s="35"/>
      <c r="B14" s="36" t="s">
        <v>159</v>
      </c>
      <c r="C14" s="37">
        <v>1831500</v>
      </c>
      <c r="D14" s="38">
        <v>33</v>
      </c>
      <c r="E14" s="39">
        <v>-330987.21999999997</v>
      </c>
      <c r="F14" s="41">
        <v>-7</v>
      </c>
      <c r="G14" s="39">
        <v>1500512.78</v>
      </c>
      <c r="H14" s="43">
        <v>26</v>
      </c>
    </row>
    <row r="15" spans="1:8" outlineLevel="2" x14ac:dyDescent="0.2">
      <c r="A15" s="35"/>
      <c r="B15" s="36" t="s">
        <v>160</v>
      </c>
      <c r="C15" s="37">
        <v>1831500</v>
      </c>
      <c r="D15" s="38">
        <v>33</v>
      </c>
      <c r="E15" s="39">
        <v>984585.32</v>
      </c>
      <c r="F15" s="41">
        <v>13</v>
      </c>
      <c r="G15" s="39">
        <v>2816085.32</v>
      </c>
      <c r="H15" s="43">
        <v>46</v>
      </c>
    </row>
    <row r="16" spans="1:8" outlineLevel="2" x14ac:dyDescent="0.2">
      <c r="A16" s="35"/>
      <c r="B16" s="36" t="s">
        <v>161</v>
      </c>
      <c r="C16" s="37">
        <v>2886000</v>
      </c>
      <c r="D16" s="38">
        <v>52</v>
      </c>
      <c r="E16" s="39">
        <v>-1182157.3999999999</v>
      </c>
      <c r="F16" s="41">
        <v>-25</v>
      </c>
      <c r="G16" s="39">
        <v>1703842.6</v>
      </c>
      <c r="H16" s="43">
        <v>27</v>
      </c>
    </row>
    <row r="17" spans="1:8" ht="22.5" x14ac:dyDescent="0.2">
      <c r="A17" s="60" t="s">
        <v>20</v>
      </c>
      <c r="B17" s="60" t="s">
        <v>21</v>
      </c>
      <c r="C17" s="44">
        <v>11100000</v>
      </c>
      <c r="D17" s="61">
        <v>200</v>
      </c>
      <c r="E17" s="46">
        <v>410341.96</v>
      </c>
      <c r="F17" s="47">
        <v>-15</v>
      </c>
      <c r="G17" s="46">
        <v>11510341.960000001</v>
      </c>
      <c r="H17" s="47">
        <v>185</v>
      </c>
    </row>
    <row r="18" spans="1:8" outlineLevel="1" x14ac:dyDescent="0.2">
      <c r="A18" s="58"/>
      <c r="B18" s="36" t="s">
        <v>263</v>
      </c>
      <c r="C18" s="37">
        <v>11100000</v>
      </c>
      <c r="D18" s="38">
        <v>200</v>
      </c>
      <c r="E18" s="39">
        <v>410341.96</v>
      </c>
      <c r="F18" s="41">
        <v>-15</v>
      </c>
      <c r="G18" s="39">
        <v>11510341.960000001</v>
      </c>
      <c r="H18" s="43">
        <v>185</v>
      </c>
    </row>
    <row r="19" spans="1:8" outlineLevel="2" x14ac:dyDescent="0.2">
      <c r="A19" s="35"/>
      <c r="B19" s="36" t="s">
        <v>152</v>
      </c>
      <c r="C19" s="37">
        <v>888000</v>
      </c>
      <c r="D19" s="38">
        <v>16</v>
      </c>
      <c r="E19" s="39">
        <v>-718832.35</v>
      </c>
      <c r="F19" s="41">
        <v>-12</v>
      </c>
      <c r="G19" s="39">
        <v>169167.65</v>
      </c>
      <c r="H19" s="43">
        <v>4</v>
      </c>
    </row>
    <row r="20" spans="1:8" outlineLevel="2" x14ac:dyDescent="0.2">
      <c r="A20" s="35"/>
      <c r="B20" s="36" t="s">
        <v>153</v>
      </c>
      <c r="C20" s="37">
        <v>888000</v>
      </c>
      <c r="D20" s="38">
        <v>16</v>
      </c>
      <c r="E20" s="39">
        <v>-193890</v>
      </c>
      <c r="F20" s="41">
        <v>-1</v>
      </c>
      <c r="G20" s="39">
        <v>694110</v>
      </c>
      <c r="H20" s="43">
        <v>15</v>
      </c>
    </row>
    <row r="21" spans="1:8" outlineLevel="2" x14ac:dyDescent="0.2">
      <c r="A21" s="35"/>
      <c r="B21" s="36" t="s">
        <v>154</v>
      </c>
      <c r="C21" s="37">
        <v>888000</v>
      </c>
      <c r="D21" s="38">
        <v>16</v>
      </c>
      <c r="E21" s="39">
        <v>1434680.34</v>
      </c>
      <c r="F21" s="41">
        <v>19</v>
      </c>
      <c r="G21" s="39">
        <v>2322680.34</v>
      </c>
      <c r="H21" s="43">
        <v>35</v>
      </c>
    </row>
    <row r="22" spans="1:8" outlineLevel="2" x14ac:dyDescent="0.2">
      <c r="A22" s="35"/>
      <c r="B22" s="36" t="s">
        <v>155</v>
      </c>
      <c r="C22" s="37">
        <v>888000</v>
      </c>
      <c r="D22" s="38">
        <v>16</v>
      </c>
      <c r="E22" s="39">
        <v>454810.4</v>
      </c>
      <c r="F22" s="41">
        <v>4</v>
      </c>
      <c r="G22" s="39">
        <v>1342810.4</v>
      </c>
      <c r="H22" s="43">
        <v>20</v>
      </c>
    </row>
    <row r="23" spans="1:8" outlineLevel="2" x14ac:dyDescent="0.2">
      <c r="A23" s="35"/>
      <c r="B23" s="36" t="s">
        <v>156</v>
      </c>
      <c r="C23" s="37">
        <v>888000</v>
      </c>
      <c r="D23" s="38">
        <v>16</v>
      </c>
      <c r="E23" s="39">
        <v>539299.99</v>
      </c>
      <c r="F23" s="41">
        <v>7</v>
      </c>
      <c r="G23" s="39">
        <v>1427299.99</v>
      </c>
      <c r="H23" s="43">
        <v>23</v>
      </c>
    </row>
    <row r="24" spans="1:8" outlineLevel="2" x14ac:dyDescent="0.2">
      <c r="A24" s="35"/>
      <c r="B24" s="36" t="s">
        <v>157</v>
      </c>
      <c r="C24" s="37">
        <v>888000</v>
      </c>
      <c r="D24" s="38">
        <v>16</v>
      </c>
      <c r="E24" s="39">
        <v>400334.68</v>
      </c>
      <c r="F24" s="41">
        <v>4</v>
      </c>
      <c r="G24" s="39">
        <v>1288334.68</v>
      </c>
      <c r="H24" s="43">
        <v>20</v>
      </c>
    </row>
    <row r="25" spans="1:8" outlineLevel="2" x14ac:dyDescent="0.2">
      <c r="A25" s="35"/>
      <c r="B25" s="36" t="s">
        <v>158</v>
      </c>
      <c r="C25" s="37">
        <v>888000</v>
      </c>
      <c r="D25" s="38">
        <v>16</v>
      </c>
      <c r="E25" s="39">
        <v>186248.32000000001</v>
      </c>
      <c r="F25" s="41">
        <v>0</v>
      </c>
      <c r="G25" s="39">
        <v>1074248.32</v>
      </c>
      <c r="H25" s="43">
        <v>16</v>
      </c>
    </row>
    <row r="26" spans="1:8" outlineLevel="2" x14ac:dyDescent="0.2">
      <c r="A26" s="35"/>
      <c r="B26" s="36" t="s">
        <v>159</v>
      </c>
      <c r="C26" s="37">
        <v>888000</v>
      </c>
      <c r="D26" s="38">
        <v>16</v>
      </c>
      <c r="E26" s="39">
        <v>184340.06</v>
      </c>
      <c r="F26" s="41">
        <v>1</v>
      </c>
      <c r="G26" s="39">
        <v>1072340.06</v>
      </c>
      <c r="H26" s="43">
        <v>17</v>
      </c>
    </row>
    <row r="27" spans="1:8" outlineLevel="2" x14ac:dyDescent="0.2">
      <c r="A27" s="35"/>
      <c r="B27" s="36" t="s">
        <v>160</v>
      </c>
      <c r="C27" s="37">
        <v>888000</v>
      </c>
      <c r="D27" s="38">
        <v>16</v>
      </c>
      <c r="E27" s="39">
        <v>238815.78</v>
      </c>
      <c r="F27" s="41">
        <v>3</v>
      </c>
      <c r="G27" s="39">
        <v>1126815.78</v>
      </c>
      <c r="H27" s="43">
        <v>19</v>
      </c>
    </row>
    <row r="28" spans="1:8" outlineLevel="2" x14ac:dyDescent="0.2">
      <c r="A28" s="35"/>
      <c r="B28" s="36" t="s">
        <v>161</v>
      </c>
      <c r="C28" s="37">
        <v>888000</v>
      </c>
      <c r="D28" s="38">
        <v>16</v>
      </c>
      <c r="E28" s="39">
        <v>-176692.14</v>
      </c>
      <c r="F28" s="41">
        <v>-5</v>
      </c>
      <c r="G28" s="39">
        <v>711307.86</v>
      </c>
      <c r="H28" s="43">
        <v>11</v>
      </c>
    </row>
    <row r="29" spans="1:8" outlineLevel="2" x14ac:dyDescent="0.2">
      <c r="A29" s="35"/>
      <c r="B29" s="36" t="s">
        <v>162</v>
      </c>
      <c r="C29" s="37">
        <v>888000</v>
      </c>
      <c r="D29" s="38">
        <v>16</v>
      </c>
      <c r="E29" s="39">
        <v>-606773.12</v>
      </c>
      <c r="F29" s="41">
        <v>-11</v>
      </c>
      <c r="G29" s="39">
        <v>281226.88</v>
      </c>
      <c r="H29" s="43">
        <v>5</v>
      </c>
    </row>
    <row r="30" spans="1:8" outlineLevel="2" x14ac:dyDescent="0.2">
      <c r="A30" s="35"/>
      <c r="B30" s="36" t="s">
        <v>163</v>
      </c>
      <c r="C30" s="37">
        <v>1332000</v>
      </c>
      <c r="D30" s="38">
        <v>24</v>
      </c>
      <c r="E30" s="39">
        <v>-1332000</v>
      </c>
      <c r="F30" s="41">
        <v>-24</v>
      </c>
      <c r="G30" s="39">
        <v>0</v>
      </c>
      <c r="H30" s="43">
        <v>0</v>
      </c>
    </row>
    <row r="31" spans="1:8" x14ac:dyDescent="0.2">
      <c r="A31" s="60" t="s">
        <v>28</v>
      </c>
      <c r="B31" s="60" t="s">
        <v>29</v>
      </c>
      <c r="C31" s="44">
        <v>5550000</v>
      </c>
      <c r="D31" s="61">
        <v>100</v>
      </c>
      <c r="E31" s="46">
        <v>197228.84</v>
      </c>
      <c r="F31" s="47">
        <v>2</v>
      </c>
      <c r="G31" s="46">
        <v>5747228.8399999999</v>
      </c>
      <c r="H31" s="47">
        <v>102</v>
      </c>
    </row>
    <row r="32" spans="1:8" outlineLevel="1" x14ac:dyDescent="0.2">
      <c r="A32" s="58"/>
      <c r="B32" s="36" t="s">
        <v>263</v>
      </c>
      <c r="C32" s="37">
        <v>5550000</v>
      </c>
      <c r="D32" s="38">
        <v>100</v>
      </c>
      <c r="E32" s="39">
        <v>197228.84</v>
      </c>
      <c r="F32" s="41">
        <v>2</v>
      </c>
      <c r="G32" s="39">
        <v>5747228.8399999999</v>
      </c>
      <c r="H32" s="43">
        <v>102</v>
      </c>
    </row>
    <row r="33" spans="1:8" outlineLevel="2" x14ac:dyDescent="0.2">
      <c r="A33" s="35"/>
      <c r="B33" s="36" t="s">
        <v>156</v>
      </c>
      <c r="C33" s="37">
        <v>693750</v>
      </c>
      <c r="D33" s="38">
        <v>12</v>
      </c>
      <c r="E33" s="39">
        <v>-210338.22</v>
      </c>
      <c r="F33" s="41">
        <v>-3</v>
      </c>
      <c r="G33" s="39">
        <v>483411.78</v>
      </c>
      <c r="H33" s="43">
        <v>9</v>
      </c>
    </row>
    <row r="34" spans="1:8" outlineLevel="2" x14ac:dyDescent="0.2">
      <c r="A34" s="35"/>
      <c r="B34" s="36" t="s">
        <v>157</v>
      </c>
      <c r="C34" s="37">
        <v>693750</v>
      </c>
      <c r="D34" s="38">
        <v>12</v>
      </c>
      <c r="E34" s="39">
        <v>-156625.79999999999</v>
      </c>
      <c r="F34" s="41">
        <v>-2</v>
      </c>
      <c r="G34" s="39">
        <v>537124.19999999995</v>
      </c>
      <c r="H34" s="43">
        <v>10</v>
      </c>
    </row>
    <row r="35" spans="1:8" outlineLevel="2" x14ac:dyDescent="0.2">
      <c r="A35" s="35"/>
      <c r="B35" s="36" t="s">
        <v>158</v>
      </c>
      <c r="C35" s="37">
        <v>693750</v>
      </c>
      <c r="D35" s="38">
        <v>12</v>
      </c>
      <c r="E35" s="39">
        <v>353642.18</v>
      </c>
      <c r="F35" s="41">
        <v>7</v>
      </c>
      <c r="G35" s="39">
        <v>1047392.18</v>
      </c>
      <c r="H35" s="43">
        <v>19</v>
      </c>
    </row>
    <row r="36" spans="1:8" outlineLevel="2" x14ac:dyDescent="0.2">
      <c r="A36" s="35"/>
      <c r="B36" s="36" t="s">
        <v>159</v>
      </c>
      <c r="C36" s="37">
        <v>693750</v>
      </c>
      <c r="D36" s="38">
        <v>12</v>
      </c>
      <c r="E36" s="39">
        <v>-640037.57999999996</v>
      </c>
      <c r="F36" s="41">
        <v>-11</v>
      </c>
      <c r="G36" s="39">
        <v>53712.42</v>
      </c>
      <c r="H36" s="43">
        <v>1</v>
      </c>
    </row>
    <row r="37" spans="1:8" outlineLevel="2" x14ac:dyDescent="0.2">
      <c r="A37" s="35"/>
      <c r="B37" s="36" t="s">
        <v>160</v>
      </c>
      <c r="C37" s="37">
        <v>693750</v>
      </c>
      <c r="D37" s="38">
        <v>12</v>
      </c>
      <c r="E37" s="39">
        <v>125364.38</v>
      </c>
      <c r="F37" s="41">
        <v>2</v>
      </c>
      <c r="G37" s="39">
        <v>819114.38</v>
      </c>
      <c r="H37" s="43">
        <v>14</v>
      </c>
    </row>
    <row r="38" spans="1:8" outlineLevel="2" x14ac:dyDescent="0.2">
      <c r="A38" s="35"/>
      <c r="B38" s="36" t="s">
        <v>161</v>
      </c>
      <c r="C38" s="37">
        <v>693750</v>
      </c>
      <c r="D38" s="38">
        <v>12</v>
      </c>
      <c r="E38" s="39">
        <v>944478.78</v>
      </c>
      <c r="F38" s="41">
        <v>17</v>
      </c>
      <c r="G38" s="39">
        <v>1638228.78</v>
      </c>
      <c r="H38" s="43">
        <v>29</v>
      </c>
    </row>
    <row r="39" spans="1:8" outlineLevel="2" x14ac:dyDescent="0.2">
      <c r="A39" s="35"/>
      <c r="B39" s="36" t="s">
        <v>162</v>
      </c>
      <c r="C39" s="37">
        <v>693750</v>
      </c>
      <c r="D39" s="38">
        <v>12</v>
      </c>
      <c r="E39" s="39">
        <v>420782.68</v>
      </c>
      <c r="F39" s="41">
        <v>7</v>
      </c>
      <c r="G39" s="39">
        <v>1114532.68</v>
      </c>
      <c r="H39" s="43">
        <v>19</v>
      </c>
    </row>
    <row r="40" spans="1:8" outlineLevel="2" x14ac:dyDescent="0.2">
      <c r="A40" s="35"/>
      <c r="B40" s="36" t="s">
        <v>163</v>
      </c>
      <c r="C40" s="37">
        <v>693750</v>
      </c>
      <c r="D40" s="38">
        <v>16</v>
      </c>
      <c r="E40" s="39">
        <v>-640037.57999999996</v>
      </c>
      <c r="F40" s="41">
        <v>-15</v>
      </c>
      <c r="G40" s="39">
        <v>53712.42</v>
      </c>
      <c r="H40" s="43">
        <v>1</v>
      </c>
    </row>
    <row r="41" spans="1:8" x14ac:dyDescent="0.2">
      <c r="A41" s="60" t="s">
        <v>38</v>
      </c>
      <c r="B41" s="60" t="s">
        <v>39</v>
      </c>
      <c r="C41" s="44">
        <v>1500000</v>
      </c>
      <c r="D41" s="61">
        <v>30</v>
      </c>
      <c r="E41" s="46">
        <v>160123.42000000001</v>
      </c>
      <c r="F41" s="47">
        <v>0</v>
      </c>
      <c r="G41" s="46">
        <v>1660123.42</v>
      </c>
      <c r="H41" s="47">
        <v>30</v>
      </c>
    </row>
    <row r="42" spans="1:8" outlineLevel="1" x14ac:dyDescent="0.2">
      <c r="A42" s="58"/>
      <c r="B42" s="36" t="s">
        <v>263</v>
      </c>
      <c r="C42" s="37">
        <v>1500000</v>
      </c>
      <c r="D42" s="38">
        <v>30</v>
      </c>
      <c r="E42" s="39">
        <v>160123.42000000001</v>
      </c>
      <c r="F42" s="41">
        <v>0</v>
      </c>
      <c r="G42" s="39">
        <v>1660123.42</v>
      </c>
      <c r="H42" s="43">
        <v>30</v>
      </c>
    </row>
    <row r="43" spans="1:8" outlineLevel="2" x14ac:dyDescent="0.2">
      <c r="A43" s="35"/>
      <c r="B43" s="36" t="s">
        <v>160</v>
      </c>
      <c r="C43" s="37">
        <v>375000</v>
      </c>
      <c r="D43" s="38">
        <v>8</v>
      </c>
      <c r="E43" s="39">
        <v>93075.38</v>
      </c>
      <c r="F43" s="41">
        <v>1</v>
      </c>
      <c r="G43" s="39">
        <v>468075.38</v>
      </c>
      <c r="H43" s="43">
        <v>9</v>
      </c>
    </row>
    <row r="44" spans="1:8" outlineLevel="2" x14ac:dyDescent="0.2">
      <c r="A44" s="35"/>
      <c r="B44" s="36" t="s">
        <v>161</v>
      </c>
      <c r="C44" s="37">
        <v>375000</v>
      </c>
      <c r="D44" s="38">
        <v>8</v>
      </c>
      <c r="E44" s="39">
        <v>40507.919999999998</v>
      </c>
      <c r="F44" s="41">
        <v>-1</v>
      </c>
      <c r="G44" s="39">
        <v>415507.92</v>
      </c>
      <c r="H44" s="43">
        <v>7</v>
      </c>
    </row>
    <row r="45" spans="1:8" outlineLevel="2" x14ac:dyDescent="0.2">
      <c r="A45" s="35"/>
      <c r="B45" s="36" t="s">
        <v>162</v>
      </c>
      <c r="C45" s="37">
        <v>375000</v>
      </c>
      <c r="D45" s="38">
        <v>8</v>
      </c>
      <c r="E45" s="39">
        <v>162124.16</v>
      </c>
      <c r="F45" s="41">
        <v>0</v>
      </c>
      <c r="G45" s="39">
        <v>537124.16</v>
      </c>
      <c r="H45" s="43">
        <v>8</v>
      </c>
    </row>
    <row r="46" spans="1:8" outlineLevel="2" x14ac:dyDescent="0.2">
      <c r="A46" s="35"/>
      <c r="B46" s="36" t="s">
        <v>163</v>
      </c>
      <c r="C46" s="37">
        <v>375000</v>
      </c>
      <c r="D46" s="38">
        <v>6</v>
      </c>
      <c r="E46" s="39">
        <v>-135584.04</v>
      </c>
      <c r="F46" s="41">
        <v>0</v>
      </c>
      <c r="G46" s="39">
        <v>239415.96</v>
      </c>
      <c r="H46" s="43">
        <v>6</v>
      </c>
    </row>
    <row r="47" spans="1:8" x14ac:dyDescent="0.2">
      <c r="A47" s="396" t="s">
        <v>100</v>
      </c>
      <c r="B47" s="396"/>
      <c r="C47" s="44">
        <f t="shared" ref="C47:H47" si="0">C5+C17+C31+C41</f>
        <v>40350000</v>
      </c>
      <c r="D47" s="45">
        <f t="shared" si="0"/>
        <v>730</v>
      </c>
      <c r="E47" s="44">
        <f t="shared" si="0"/>
        <v>916242.74</v>
      </c>
      <c r="F47" s="45">
        <f t="shared" si="0"/>
        <v>-29</v>
      </c>
      <c r="G47" s="44">
        <f t="shared" si="0"/>
        <v>41266242.740000002</v>
      </c>
      <c r="H47" s="45">
        <f t="shared" si="0"/>
        <v>701</v>
      </c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H45"/>
  <sheetViews>
    <sheetView workbookViewId="0">
      <selection sqref="A1:XFD4"/>
    </sheetView>
  </sheetViews>
  <sheetFormatPr defaultRowHeight="11.25" x14ac:dyDescent="0.2"/>
  <cols>
    <col min="2" max="2" width="28.5" customWidth="1"/>
    <col min="3" max="3" width="13.83203125" customWidth="1"/>
    <col min="5" max="5" width="13.33203125" customWidth="1"/>
    <col min="7" max="7" width="15.83203125" customWidth="1"/>
  </cols>
  <sheetData>
    <row r="1" spans="1:8" s="10" customFormat="1" ht="51" customHeight="1" x14ac:dyDescent="0.2">
      <c r="A1" s="6"/>
      <c r="B1" s="6"/>
      <c r="C1" s="7"/>
      <c r="D1" s="8"/>
      <c r="E1" s="9"/>
      <c r="F1" s="383" t="s">
        <v>325</v>
      </c>
      <c r="G1" s="383"/>
      <c r="H1" s="383"/>
    </row>
    <row r="2" spans="1:8" s="11" customFormat="1" ht="36" customHeight="1" x14ac:dyDescent="0.2">
      <c r="A2" s="405" t="s">
        <v>324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ht="22.5" x14ac:dyDescent="0.2">
      <c r="A5" s="71" t="s">
        <v>0</v>
      </c>
      <c r="B5" s="71" t="s">
        <v>1</v>
      </c>
      <c r="C5" s="72">
        <v>84266882.400000006</v>
      </c>
      <c r="D5" s="73">
        <v>1950</v>
      </c>
      <c r="E5" s="72">
        <v>159405.32999999999</v>
      </c>
      <c r="F5" s="73">
        <v>69</v>
      </c>
      <c r="G5" s="72">
        <v>84426287.730000004</v>
      </c>
      <c r="H5" s="73">
        <v>2019</v>
      </c>
    </row>
    <row r="6" spans="1:8" x14ac:dyDescent="0.2">
      <c r="A6" s="74"/>
      <c r="B6" s="75" t="s">
        <v>262</v>
      </c>
      <c r="C6" s="76">
        <v>84266882.400000006</v>
      </c>
      <c r="D6" s="77">
        <v>1950</v>
      </c>
      <c r="E6" s="76">
        <v>159405.32999999999</v>
      </c>
      <c r="F6" s="77">
        <v>69</v>
      </c>
      <c r="G6" s="78">
        <v>84426287.730000004</v>
      </c>
      <c r="H6" s="79">
        <v>2019</v>
      </c>
    </row>
    <row r="7" spans="1:8" x14ac:dyDescent="0.2">
      <c r="A7" s="83"/>
      <c r="B7" s="84" t="s">
        <v>152</v>
      </c>
      <c r="C7" s="85">
        <v>1453536.8</v>
      </c>
      <c r="D7" s="86">
        <v>40</v>
      </c>
      <c r="E7" s="85">
        <v>0</v>
      </c>
      <c r="F7" s="87">
        <v>0</v>
      </c>
      <c r="G7" s="88">
        <v>1453536.8</v>
      </c>
      <c r="H7" s="89">
        <v>40</v>
      </c>
    </row>
    <row r="8" spans="1:8" x14ac:dyDescent="0.2">
      <c r="A8" s="83"/>
      <c r="B8" s="84" t="s">
        <v>153</v>
      </c>
      <c r="C8" s="85">
        <v>9016449.9199999999</v>
      </c>
      <c r="D8" s="86">
        <v>211</v>
      </c>
      <c r="E8" s="85">
        <v>0</v>
      </c>
      <c r="F8" s="87">
        <v>0</v>
      </c>
      <c r="G8" s="88">
        <v>9016449.9199999999</v>
      </c>
      <c r="H8" s="89">
        <v>211</v>
      </c>
    </row>
    <row r="9" spans="1:8" x14ac:dyDescent="0.2">
      <c r="A9" s="83"/>
      <c r="B9" s="84" t="s">
        <v>154</v>
      </c>
      <c r="C9" s="85">
        <v>12386561.15</v>
      </c>
      <c r="D9" s="86">
        <v>280</v>
      </c>
      <c r="E9" s="85">
        <v>0</v>
      </c>
      <c r="F9" s="87">
        <v>0</v>
      </c>
      <c r="G9" s="88">
        <v>12386561.15</v>
      </c>
      <c r="H9" s="89">
        <v>280</v>
      </c>
    </row>
    <row r="10" spans="1:8" x14ac:dyDescent="0.2">
      <c r="A10" s="83"/>
      <c r="B10" s="84" t="s">
        <v>155</v>
      </c>
      <c r="C10" s="85">
        <v>10528558.189999999</v>
      </c>
      <c r="D10" s="86">
        <v>247</v>
      </c>
      <c r="E10" s="85">
        <v>0</v>
      </c>
      <c r="F10" s="87">
        <v>0</v>
      </c>
      <c r="G10" s="88">
        <v>10528558.189999999</v>
      </c>
      <c r="H10" s="89">
        <v>247</v>
      </c>
    </row>
    <row r="11" spans="1:8" x14ac:dyDescent="0.2">
      <c r="A11" s="83"/>
      <c r="B11" s="84" t="s">
        <v>156</v>
      </c>
      <c r="C11" s="85">
        <v>6327027.21</v>
      </c>
      <c r="D11" s="86">
        <v>145</v>
      </c>
      <c r="E11" s="85">
        <v>-17321.45</v>
      </c>
      <c r="F11" s="87">
        <v>0</v>
      </c>
      <c r="G11" s="88">
        <v>6309705.7599999998</v>
      </c>
      <c r="H11" s="89">
        <v>145</v>
      </c>
    </row>
    <row r="12" spans="1:8" x14ac:dyDescent="0.2">
      <c r="A12" s="83"/>
      <c r="B12" s="84" t="s">
        <v>157</v>
      </c>
      <c r="C12" s="85">
        <v>6327027.21</v>
      </c>
      <c r="D12" s="86">
        <v>145</v>
      </c>
      <c r="E12" s="85">
        <v>0</v>
      </c>
      <c r="F12" s="87">
        <v>0</v>
      </c>
      <c r="G12" s="88">
        <v>6327027.21</v>
      </c>
      <c r="H12" s="89">
        <v>145</v>
      </c>
    </row>
    <row r="13" spans="1:8" x14ac:dyDescent="0.2">
      <c r="A13" s="83"/>
      <c r="B13" s="84" t="s">
        <v>158</v>
      </c>
      <c r="C13" s="85">
        <v>6327027.21</v>
      </c>
      <c r="D13" s="86">
        <v>145</v>
      </c>
      <c r="E13" s="85">
        <v>0</v>
      </c>
      <c r="F13" s="87">
        <v>0</v>
      </c>
      <c r="G13" s="88">
        <v>6327027.21</v>
      </c>
      <c r="H13" s="89">
        <v>145</v>
      </c>
    </row>
    <row r="14" spans="1:8" x14ac:dyDescent="0.2">
      <c r="A14" s="83"/>
      <c r="B14" s="84" t="s">
        <v>159</v>
      </c>
      <c r="C14" s="85">
        <v>6327027.21</v>
      </c>
      <c r="D14" s="86">
        <v>145</v>
      </c>
      <c r="E14" s="85">
        <v>0</v>
      </c>
      <c r="F14" s="87">
        <v>0</v>
      </c>
      <c r="G14" s="88">
        <v>6327027.21</v>
      </c>
      <c r="H14" s="89">
        <v>145</v>
      </c>
    </row>
    <row r="15" spans="1:8" x14ac:dyDescent="0.2">
      <c r="A15" s="83"/>
      <c r="B15" s="84" t="s">
        <v>160</v>
      </c>
      <c r="C15" s="85">
        <v>6327027.21</v>
      </c>
      <c r="D15" s="86">
        <v>145</v>
      </c>
      <c r="E15" s="85">
        <v>0</v>
      </c>
      <c r="F15" s="87">
        <v>0</v>
      </c>
      <c r="G15" s="88">
        <v>6327027.21</v>
      </c>
      <c r="H15" s="89">
        <v>145</v>
      </c>
    </row>
    <row r="16" spans="1:8" x14ac:dyDescent="0.2">
      <c r="A16" s="83"/>
      <c r="B16" s="84" t="s">
        <v>161</v>
      </c>
      <c r="C16" s="85">
        <v>6327027.21</v>
      </c>
      <c r="D16" s="86">
        <v>145</v>
      </c>
      <c r="E16" s="85">
        <v>0</v>
      </c>
      <c r="F16" s="87">
        <v>0</v>
      </c>
      <c r="G16" s="88">
        <v>6327027.21</v>
      </c>
      <c r="H16" s="89">
        <v>145</v>
      </c>
    </row>
    <row r="17" spans="1:8" x14ac:dyDescent="0.2">
      <c r="A17" s="83"/>
      <c r="B17" s="84" t="s">
        <v>162</v>
      </c>
      <c r="C17" s="85">
        <v>6327027.21</v>
      </c>
      <c r="D17" s="86">
        <v>145</v>
      </c>
      <c r="E17" s="85">
        <v>0</v>
      </c>
      <c r="F17" s="87">
        <v>0</v>
      </c>
      <c r="G17" s="88">
        <v>6327027.21</v>
      </c>
      <c r="H17" s="89">
        <v>145</v>
      </c>
    </row>
    <row r="18" spans="1:8" x14ac:dyDescent="0.2">
      <c r="A18" s="80"/>
      <c r="B18" s="75" t="s">
        <v>163</v>
      </c>
      <c r="C18" s="76">
        <v>6592585.8700000001</v>
      </c>
      <c r="D18" s="81">
        <v>157</v>
      </c>
      <c r="E18" s="76">
        <v>176726.78</v>
      </c>
      <c r="F18" s="77">
        <v>69</v>
      </c>
      <c r="G18" s="78">
        <v>6769312.6500000004</v>
      </c>
      <c r="H18" s="79">
        <v>226</v>
      </c>
    </row>
    <row r="19" spans="1:8" x14ac:dyDescent="0.2">
      <c r="A19" s="71" t="s">
        <v>18</v>
      </c>
      <c r="B19" s="71" t="s">
        <v>19</v>
      </c>
      <c r="C19" s="72">
        <v>3512974</v>
      </c>
      <c r="D19" s="82">
        <v>50</v>
      </c>
      <c r="E19" s="72">
        <v>-287425.86</v>
      </c>
      <c r="F19" s="73">
        <v>12</v>
      </c>
      <c r="G19" s="72">
        <v>3225548.14</v>
      </c>
      <c r="H19" s="73">
        <v>62</v>
      </c>
    </row>
    <row r="20" spans="1:8" x14ac:dyDescent="0.2">
      <c r="A20" s="74"/>
      <c r="B20" s="75" t="s">
        <v>262</v>
      </c>
      <c r="C20" s="76">
        <v>3512974</v>
      </c>
      <c r="D20" s="81">
        <v>50</v>
      </c>
      <c r="E20" s="76">
        <v>-287425.86</v>
      </c>
      <c r="F20" s="77">
        <v>12</v>
      </c>
      <c r="G20" s="78">
        <v>3225548.14</v>
      </c>
      <c r="H20" s="79">
        <v>62</v>
      </c>
    </row>
    <row r="21" spans="1:8" x14ac:dyDescent="0.2">
      <c r="A21" s="83"/>
      <c r="B21" s="84" t="s">
        <v>152</v>
      </c>
      <c r="C21" s="85">
        <v>281037.92</v>
      </c>
      <c r="D21" s="86">
        <v>4</v>
      </c>
      <c r="E21" s="85">
        <v>-281037.92</v>
      </c>
      <c r="F21" s="87">
        <v>-4</v>
      </c>
      <c r="G21" s="88">
        <v>0</v>
      </c>
      <c r="H21" s="89">
        <v>0</v>
      </c>
    </row>
    <row r="22" spans="1:8" x14ac:dyDescent="0.2">
      <c r="A22" s="83"/>
      <c r="B22" s="84" t="s">
        <v>153</v>
      </c>
      <c r="C22" s="85">
        <v>281037.92</v>
      </c>
      <c r="D22" s="86">
        <v>4</v>
      </c>
      <c r="E22" s="85">
        <v>-20913.07</v>
      </c>
      <c r="F22" s="87">
        <v>1</v>
      </c>
      <c r="G22" s="88">
        <v>260124.85</v>
      </c>
      <c r="H22" s="89">
        <v>5</v>
      </c>
    </row>
    <row r="23" spans="1:8" x14ac:dyDescent="0.2">
      <c r="A23" s="83"/>
      <c r="B23" s="84" t="s">
        <v>154</v>
      </c>
      <c r="C23" s="85">
        <v>281037.92</v>
      </c>
      <c r="D23" s="86">
        <v>4</v>
      </c>
      <c r="E23" s="85">
        <v>-124963.01</v>
      </c>
      <c r="F23" s="87">
        <v>-1</v>
      </c>
      <c r="G23" s="88">
        <v>156074.91</v>
      </c>
      <c r="H23" s="89">
        <v>3</v>
      </c>
    </row>
    <row r="24" spans="1:8" x14ac:dyDescent="0.2">
      <c r="A24" s="83"/>
      <c r="B24" s="84" t="s">
        <v>155</v>
      </c>
      <c r="C24" s="85">
        <v>281037.92</v>
      </c>
      <c r="D24" s="86">
        <v>4</v>
      </c>
      <c r="E24" s="85">
        <v>-281037.92</v>
      </c>
      <c r="F24" s="87">
        <v>-4</v>
      </c>
      <c r="G24" s="88">
        <v>0</v>
      </c>
      <c r="H24" s="89">
        <v>0</v>
      </c>
    </row>
    <row r="25" spans="1:8" x14ac:dyDescent="0.2">
      <c r="A25" s="83"/>
      <c r="B25" s="84" t="s">
        <v>156</v>
      </c>
      <c r="C25" s="85">
        <v>281037.92</v>
      </c>
      <c r="D25" s="86">
        <v>4</v>
      </c>
      <c r="E25" s="85">
        <v>-281037.92</v>
      </c>
      <c r="F25" s="87">
        <v>-4</v>
      </c>
      <c r="G25" s="88">
        <v>0</v>
      </c>
      <c r="H25" s="89">
        <v>0</v>
      </c>
    </row>
    <row r="26" spans="1:8" x14ac:dyDescent="0.2">
      <c r="A26" s="83"/>
      <c r="B26" s="84" t="s">
        <v>157</v>
      </c>
      <c r="C26" s="85">
        <v>281037.92</v>
      </c>
      <c r="D26" s="86">
        <v>4</v>
      </c>
      <c r="E26" s="85">
        <v>395286.69</v>
      </c>
      <c r="F26" s="87">
        <v>8</v>
      </c>
      <c r="G26" s="88">
        <v>676324.61</v>
      </c>
      <c r="H26" s="89">
        <v>12</v>
      </c>
    </row>
    <row r="27" spans="1:8" x14ac:dyDescent="0.2">
      <c r="A27" s="83"/>
      <c r="B27" s="84" t="s">
        <v>158</v>
      </c>
      <c r="C27" s="85">
        <v>281037.92</v>
      </c>
      <c r="D27" s="86">
        <v>4</v>
      </c>
      <c r="E27" s="85">
        <v>-281037.92</v>
      </c>
      <c r="F27" s="87">
        <v>-4</v>
      </c>
      <c r="G27" s="88">
        <v>0</v>
      </c>
      <c r="H27" s="89">
        <v>0</v>
      </c>
    </row>
    <row r="28" spans="1:8" x14ac:dyDescent="0.2">
      <c r="A28" s="83"/>
      <c r="B28" s="84" t="s">
        <v>159</v>
      </c>
      <c r="C28" s="85">
        <v>281037.92</v>
      </c>
      <c r="D28" s="86">
        <v>4</v>
      </c>
      <c r="E28" s="85">
        <v>-124963.01</v>
      </c>
      <c r="F28" s="87">
        <v>-1</v>
      </c>
      <c r="G28" s="88">
        <v>156074.91</v>
      </c>
      <c r="H28" s="89">
        <v>3</v>
      </c>
    </row>
    <row r="29" spans="1:8" x14ac:dyDescent="0.2">
      <c r="A29" s="83"/>
      <c r="B29" s="84" t="s">
        <v>160</v>
      </c>
      <c r="C29" s="85">
        <v>281037.92</v>
      </c>
      <c r="D29" s="86">
        <v>4</v>
      </c>
      <c r="E29" s="85">
        <v>-281037.92</v>
      </c>
      <c r="F29" s="87">
        <v>-4</v>
      </c>
      <c r="G29" s="88">
        <v>0</v>
      </c>
      <c r="H29" s="89">
        <v>0</v>
      </c>
    </row>
    <row r="30" spans="1:8" x14ac:dyDescent="0.2">
      <c r="A30" s="83"/>
      <c r="B30" s="84" t="s">
        <v>161</v>
      </c>
      <c r="C30" s="85">
        <v>281037.92</v>
      </c>
      <c r="D30" s="86">
        <v>4</v>
      </c>
      <c r="E30" s="85">
        <v>343261.72</v>
      </c>
      <c r="F30" s="87">
        <v>9</v>
      </c>
      <c r="G30" s="88">
        <v>624299.64</v>
      </c>
      <c r="H30" s="89">
        <v>13</v>
      </c>
    </row>
    <row r="31" spans="1:8" x14ac:dyDescent="0.2">
      <c r="A31" s="83"/>
      <c r="B31" s="84" t="s">
        <v>162</v>
      </c>
      <c r="C31" s="85">
        <v>281037.92</v>
      </c>
      <c r="D31" s="86">
        <v>4</v>
      </c>
      <c r="E31" s="85">
        <v>863511.42</v>
      </c>
      <c r="F31" s="87">
        <v>18</v>
      </c>
      <c r="G31" s="88">
        <v>1144549.3400000001</v>
      </c>
      <c r="H31" s="89">
        <v>22</v>
      </c>
    </row>
    <row r="32" spans="1:8" x14ac:dyDescent="0.2">
      <c r="A32" s="83"/>
      <c r="B32" s="84" t="s">
        <v>163</v>
      </c>
      <c r="C32" s="85">
        <v>421556.88</v>
      </c>
      <c r="D32" s="86">
        <v>6</v>
      </c>
      <c r="E32" s="85">
        <v>-213457</v>
      </c>
      <c r="F32" s="87">
        <v>-2</v>
      </c>
      <c r="G32" s="88">
        <v>208099.88</v>
      </c>
      <c r="H32" s="89">
        <v>4</v>
      </c>
    </row>
    <row r="33" spans="1:8" x14ac:dyDescent="0.2">
      <c r="A33" s="412" t="s">
        <v>100</v>
      </c>
      <c r="B33" s="412"/>
      <c r="C33" s="72">
        <v>87779856.400000006</v>
      </c>
      <c r="D33" s="73">
        <v>2000</v>
      </c>
      <c r="E33" s="72">
        <v>-128020.53</v>
      </c>
      <c r="F33" s="73">
        <v>81</v>
      </c>
      <c r="G33" s="72">
        <v>87651835.870000005</v>
      </c>
      <c r="H33" s="73">
        <v>2081</v>
      </c>
    </row>
    <row r="34" spans="1:8" x14ac:dyDescent="0.2">
      <c r="A34" s="68"/>
      <c r="B34" s="68"/>
      <c r="C34" s="68"/>
      <c r="D34" s="68"/>
      <c r="E34" s="68"/>
      <c r="F34" s="68"/>
      <c r="G34" s="70"/>
      <c r="H34" s="69"/>
    </row>
    <row r="35" spans="1:8" x14ac:dyDescent="0.2">
      <c r="A35" s="68"/>
      <c r="B35" s="68"/>
      <c r="C35" s="68"/>
      <c r="D35" s="68"/>
      <c r="E35" s="68"/>
      <c r="F35" s="68"/>
      <c r="G35" s="70"/>
      <c r="H35" s="69"/>
    </row>
    <row r="36" spans="1:8" x14ac:dyDescent="0.2">
      <c r="G36" s="70"/>
      <c r="H36" s="69"/>
    </row>
    <row r="37" spans="1:8" x14ac:dyDescent="0.2">
      <c r="G37" s="70"/>
      <c r="H37" s="69"/>
    </row>
    <row r="38" spans="1:8" x14ac:dyDescent="0.2">
      <c r="G38" s="70"/>
      <c r="H38" s="69"/>
    </row>
    <row r="39" spans="1:8" x14ac:dyDescent="0.2">
      <c r="G39" s="70"/>
      <c r="H39" s="69"/>
    </row>
    <row r="40" spans="1:8" x14ac:dyDescent="0.2">
      <c r="G40" s="70"/>
      <c r="H40" s="69"/>
    </row>
    <row r="41" spans="1:8" x14ac:dyDescent="0.2">
      <c r="G41" s="70"/>
      <c r="H41" s="69"/>
    </row>
    <row r="42" spans="1:8" x14ac:dyDescent="0.2">
      <c r="G42" s="70"/>
      <c r="H42" s="69"/>
    </row>
    <row r="43" spans="1:8" x14ac:dyDescent="0.2">
      <c r="G43" s="70"/>
      <c r="H43" s="69"/>
    </row>
    <row r="44" spans="1:8" x14ac:dyDescent="0.2">
      <c r="G44" s="70"/>
      <c r="H44" s="69"/>
    </row>
    <row r="45" spans="1:8" x14ac:dyDescent="0.2">
      <c r="G45" s="70"/>
      <c r="H45" s="69"/>
    </row>
  </sheetData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H253"/>
  <sheetViews>
    <sheetView view="pageBreakPreview" zoomScale="140" zoomScaleNormal="10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2" style="6" customWidth="1"/>
    <col min="2" max="2" width="33.83203125" style="6" customWidth="1"/>
    <col min="3" max="3" width="17.33203125" style="6" customWidth="1"/>
    <col min="4" max="4" width="8" style="6" customWidth="1"/>
    <col min="5" max="5" width="13.1640625" style="224" customWidth="1"/>
    <col min="6" max="6" width="10.5" style="10"/>
    <col min="7" max="7" width="15.6640625" style="224" customWidth="1"/>
    <col min="8" max="16384" width="10.5" style="10"/>
  </cols>
  <sheetData>
    <row r="1" spans="1:8" ht="51" customHeight="1" x14ac:dyDescent="0.2">
      <c r="C1" s="7"/>
      <c r="D1" s="8"/>
      <c r="E1" s="9"/>
      <c r="F1" s="383" t="s">
        <v>322</v>
      </c>
      <c r="G1" s="383"/>
      <c r="H1" s="383"/>
    </row>
    <row r="2" spans="1:8" s="11" customFormat="1" ht="36" customHeight="1" x14ac:dyDescent="0.2">
      <c r="A2" s="405" t="s">
        <v>323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30" t="s">
        <v>0</v>
      </c>
      <c r="B5" s="230" t="s">
        <v>1</v>
      </c>
      <c r="C5" s="203">
        <v>55132829.509999998</v>
      </c>
      <c r="D5" s="217">
        <v>336</v>
      </c>
      <c r="E5" s="219">
        <v>-471684.94</v>
      </c>
      <c r="F5" s="220"/>
      <c r="G5" s="219">
        <v>54661144.57</v>
      </c>
      <c r="H5" s="220">
        <v>336</v>
      </c>
    </row>
    <row r="6" spans="1:8" outlineLevel="2" x14ac:dyDescent="0.2">
      <c r="A6" s="208"/>
      <c r="B6" s="209" t="s">
        <v>152</v>
      </c>
      <c r="C6" s="210">
        <v>5885426</v>
      </c>
      <c r="D6" s="211">
        <v>25</v>
      </c>
      <c r="E6" s="212">
        <v>0</v>
      </c>
      <c r="F6" s="218"/>
      <c r="G6" s="212">
        <v>5885426</v>
      </c>
      <c r="H6" s="218">
        <v>25</v>
      </c>
    </row>
    <row r="7" spans="1:8" outlineLevel="2" x14ac:dyDescent="0.2">
      <c r="A7" s="208"/>
      <c r="B7" s="209" t="s">
        <v>153</v>
      </c>
      <c r="C7" s="210">
        <v>5834006.1500000004</v>
      </c>
      <c r="D7" s="211">
        <v>19</v>
      </c>
      <c r="E7" s="212">
        <v>0</v>
      </c>
      <c r="F7" s="218"/>
      <c r="G7" s="212">
        <v>5834006.1500000004</v>
      </c>
      <c r="H7" s="218">
        <v>19</v>
      </c>
    </row>
    <row r="8" spans="1:8" outlineLevel="2" x14ac:dyDescent="0.2">
      <c r="A8" s="208"/>
      <c r="B8" s="209" t="s">
        <v>154</v>
      </c>
      <c r="C8" s="210">
        <v>6819911.6100000003</v>
      </c>
      <c r="D8" s="211">
        <v>25</v>
      </c>
      <c r="E8" s="212">
        <v>0</v>
      </c>
      <c r="F8" s="218"/>
      <c r="G8" s="212">
        <v>6819911.6100000003</v>
      </c>
      <c r="H8" s="218">
        <v>25</v>
      </c>
    </row>
    <row r="9" spans="1:8" outlineLevel="2" x14ac:dyDescent="0.2">
      <c r="A9" s="208"/>
      <c r="B9" s="209" t="s">
        <v>155</v>
      </c>
      <c r="C9" s="210">
        <v>5998684.5599999996</v>
      </c>
      <c r="D9" s="211">
        <v>35</v>
      </c>
      <c r="E9" s="212">
        <v>0</v>
      </c>
      <c r="F9" s="218"/>
      <c r="G9" s="212">
        <v>5998684.5599999996</v>
      </c>
      <c r="H9" s="218">
        <v>35</v>
      </c>
    </row>
    <row r="10" spans="1:8" outlineLevel="2" x14ac:dyDescent="0.2">
      <c r="A10" s="208"/>
      <c r="B10" s="209" t="s">
        <v>156</v>
      </c>
      <c r="C10" s="210">
        <v>4413508.45</v>
      </c>
      <c r="D10" s="211">
        <v>29</v>
      </c>
      <c r="E10" s="212">
        <v>1651133.62</v>
      </c>
      <c r="F10" s="218"/>
      <c r="G10" s="212">
        <v>6064642.0700000003</v>
      </c>
      <c r="H10" s="218">
        <v>29</v>
      </c>
    </row>
    <row r="11" spans="1:8" outlineLevel="2" x14ac:dyDescent="0.2">
      <c r="A11" s="208"/>
      <c r="B11" s="209" t="s">
        <v>157</v>
      </c>
      <c r="C11" s="210">
        <v>3459639.97</v>
      </c>
      <c r="D11" s="211">
        <v>29</v>
      </c>
      <c r="E11" s="212">
        <v>312074.39</v>
      </c>
      <c r="F11" s="218"/>
      <c r="G11" s="212">
        <v>3771714.36</v>
      </c>
      <c r="H11" s="218">
        <v>29</v>
      </c>
    </row>
    <row r="12" spans="1:8" outlineLevel="2" x14ac:dyDescent="0.2">
      <c r="A12" s="208"/>
      <c r="B12" s="209" t="s">
        <v>158</v>
      </c>
      <c r="C12" s="210">
        <v>3459639.97</v>
      </c>
      <c r="D12" s="211">
        <v>29</v>
      </c>
      <c r="E12" s="212">
        <v>2153823.59</v>
      </c>
      <c r="F12" s="218"/>
      <c r="G12" s="212">
        <v>5613463.5599999996</v>
      </c>
      <c r="H12" s="218">
        <v>29</v>
      </c>
    </row>
    <row r="13" spans="1:8" outlineLevel="2" x14ac:dyDescent="0.2">
      <c r="A13" s="208"/>
      <c r="B13" s="209" t="s">
        <v>159</v>
      </c>
      <c r="C13" s="210">
        <v>3459639.97</v>
      </c>
      <c r="D13" s="211">
        <v>29</v>
      </c>
      <c r="E13" s="212">
        <v>-402123.24</v>
      </c>
      <c r="F13" s="218"/>
      <c r="G13" s="212">
        <v>3057516.73</v>
      </c>
      <c r="H13" s="218">
        <v>29</v>
      </c>
    </row>
    <row r="14" spans="1:8" outlineLevel="2" x14ac:dyDescent="0.2">
      <c r="A14" s="208"/>
      <c r="B14" s="209" t="s">
        <v>160</v>
      </c>
      <c r="C14" s="210">
        <v>3459639.97</v>
      </c>
      <c r="D14" s="211">
        <v>29</v>
      </c>
      <c r="E14" s="212">
        <v>765172.36</v>
      </c>
      <c r="F14" s="218"/>
      <c r="G14" s="212">
        <v>4224812.33</v>
      </c>
      <c r="H14" s="218">
        <v>29</v>
      </c>
    </row>
    <row r="15" spans="1:8" outlineLevel="2" x14ac:dyDescent="0.2">
      <c r="A15" s="208"/>
      <c r="B15" s="209" t="s">
        <v>161</v>
      </c>
      <c r="C15" s="210">
        <v>3459639.97</v>
      </c>
      <c r="D15" s="211">
        <v>29</v>
      </c>
      <c r="E15" s="212">
        <v>-1067410.03</v>
      </c>
      <c r="F15" s="218"/>
      <c r="G15" s="212">
        <v>2392229.94</v>
      </c>
      <c r="H15" s="218">
        <v>29</v>
      </c>
    </row>
    <row r="16" spans="1:8" outlineLevel="2" x14ac:dyDescent="0.2">
      <c r="A16" s="208"/>
      <c r="B16" s="209" t="s">
        <v>162</v>
      </c>
      <c r="C16" s="210">
        <v>5423452.9199999999</v>
      </c>
      <c r="D16" s="211">
        <v>29</v>
      </c>
      <c r="E16" s="212">
        <v>-3642274.64</v>
      </c>
      <c r="F16" s="218"/>
      <c r="G16" s="212">
        <v>1781178.28</v>
      </c>
      <c r="H16" s="218">
        <v>29</v>
      </c>
    </row>
    <row r="17" spans="1:8" outlineLevel="2" x14ac:dyDescent="0.2">
      <c r="A17" s="208"/>
      <c r="B17" s="209" t="s">
        <v>163</v>
      </c>
      <c r="C17" s="210">
        <v>3459639.97</v>
      </c>
      <c r="D17" s="211">
        <v>29</v>
      </c>
      <c r="E17" s="212">
        <v>-242080.99</v>
      </c>
      <c r="F17" s="218"/>
      <c r="G17" s="212">
        <v>3217558.98</v>
      </c>
      <c r="H17" s="218">
        <v>29</v>
      </c>
    </row>
    <row r="18" spans="1:8" x14ac:dyDescent="0.2">
      <c r="A18" s="230" t="s">
        <v>6</v>
      </c>
      <c r="B18" s="230" t="s">
        <v>7</v>
      </c>
      <c r="C18" s="203">
        <v>68109897.439999998</v>
      </c>
      <c r="D18" s="217">
        <v>320</v>
      </c>
      <c r="E18" s="219">
        <v>-317432.62</v>
      </c>
      <c r="F18" s="220">
        <v>4</v>
      </c>
      <c r="G18" s="219">
        <v>67792464.819999993</v>
      </c>
      <c r="H18" s="220">
        <v>324</v>
      </c>
    </row>
    <row r="19" spans="1:8" outlineLevel="2" x14ac:dyDescent="0.2">
      <c r="A19" s="208"/>
      <c r="B19" s="209" t="s">
        <v>152</v>
      </c>
      <c r="C19" s="210">
        <v>5127962.6900000004</v>
      </c>
      <c r="D19" s="211">
        <v>24</v>
      </c>
      <c r="E19" s="212">
        <v>0</v>
      </c>
      <c r="F19" s="218">
        <v>0</v>
      </c>
      <c r="G19" s="212">
        <v>5127962.6900000004</v>
      </c>
      <c r="H19" s="218">
        <v>24</v>
      </c>
    </row>
    <row r="20" spans="1:8" outlineLevel="2" x14ac:dyDescent="0.2">
      <c r="A20" s="208"/>
      <c r="B20" s="209" t="s">
        <v>153</v>
      </c>
      <c r="C20" s="210">
        <v>5312357.66</v>
      </c>
      <c r="D20" s="211">
        <v>26</v>
      </c>
      <c r="E20" s="212">
        <v>0</v>
      </c>
      <c r="F20" s="218">
        <v>-1</v>
      </c>
      <c r="G20" s="212">
        <v>5312357.66</v>
      </c>
      <c r="H20" s="218">
        <v>25</v>
      </c>
    </row>
    <row r="21" spans="1:8" outlineLevel="2" x14ac:dyDescent="0.2">
      <c r="A21" s="208"/>
      <c r="B21" s="209" t="s">
        <v>154</v>
      </c>
      <c r="C21" s="210">
        <v>5473860.9900000002</v>
      </c>
      <c r="D21" s="211">
        <v>21</v>
      </c>
      <c r="E21" s="212">
        <v>0</v>
      </c>
      <c r="F21" s="218">
        <v>5</v>
      </c>
      <c r="G21" s="212">
        <v>5473860.9900000002</v>
      </c>
      <c r="H21" s="218">
        <v>26</v>
      </c>
    </row>
    <row r="22" spans="1:8" outlineLevel="2" x14ac:dyDescent="0.2">
      <c r="A22" s="208"/>
      <c r="B22" s="209" t="s">
        <v>155</v>
      </c>
      <c r="C22" s="210">
        <v>6215989.6600000001</v>
      </c>
      <c r="D22" s="211">
        <v>21</v>
      </c>
      <c r="E22" s="212">
        <v>0</v>
      </c>
      <c r="F22" s="218">
        <v>10</v>
      </c>
      <c r="G22" s="212">
        <v>6215989.6600000001</v>
      </c>
      <c r="H22" s="218">
        <v>31</v>
      </c>
    </row>
    <row r="23" spans="1:8" outlineLevel="2" x14ac:dyDescent="0.2">
      <c r="A23" s="208"/>
      <c r="B23" s="209" t="s">
        <v>156</v>
      </c>
      <c r="C23" s="210">
        <v>4914058.2</v>
      </c>
      <c r="D23" s="211">
        <v>21</v>
      </c>
      <c r="E23" s="212">
        <v>1099964.67</v>
      </c>
      <c r="F23" s="218">
        <v>6</v>
      </c>
      <c r="G23" s="212">
        <v>6014022.8700000001</v>
      </c>
      <c r="H23" s="218">
        <v>27</v>
      </c>
    </row>
    <row r="24" spans="1:8" outlineLevel="2" x14ac:dyDescent="0.2">
      <c r="A24" s="208"/>
      <c r="B24" s="209" t="s">
        <v>157</v>
      </c>
      <c r="C24" s="210">
        <v>4884618.9000000004</v>
      </c>
      <c r="D24" s="211">
        <v>21</v>
      </c>
      <c r="E24" s="212">
        <v>1025227.11</v>
      </c>
      <c r="F24" s="218">
        <v>8</v>
      </c>
      <c r="G24" s="212">
        <v>5909846.0099999998</v>
      </c>
      <c r="H24" s="218">
        <v>29</v>
      </c>
    </row>
    <row r="25" spans="1:8" outlineLevel="2" x14ac:dyDescent="0.2">
      <c r="A25" s="208"/>
      <c r="B25" s="209" t="s">
        <v>158</v>
      </c>
      <c r="C25" s="210">
        <v>4884618.9000000004</v>
      </c>
      <c r="D25" s="211">
        <v>21</v>
      </c>
      <c r="E25" s="212">
        <v>611051.07999999996</v>
      </c>
      <c r="F25" s="218">
        <v>6</v>
      </c>
      <c r="G25" s="212">
        <v>5495669.9800000004</v>
      </c>
      <c r="H25" s="218">
        <v>27</v>
      </c>
    </row>
    <row r="26" spans="1:8" outlineLevel="2" x14ac:dyDescent="0.2">
      <c r="A26" s="208"/>
      <c r="B26" s="209" t="s">
        <v>159</v>
      </c>
      <c r="C26" s="210">
        <v>4884618.9000000004</v>
      </c>
      <c r="D26" s="211">
        <v>21</v>
      </c>
      <c r="E26" s="212">
        <v>1481073.89</v>
      </c>
      <c r="F26" s="218">
        <v>9</v>
      </c>
      <c r="G26" s="212">
        <v>6365692.79</v>
      </c>
      <c r="H26" s="218">
        <v>30</v>
      </c>
    </row>
    <row r="27" spans="1:8" outlineLevel="2" x14ac:dyDescent="0.2">
      <c r="A27" s="208"/>
      <c r="B27" s="209" t="s">
        <v>160</v>
      </c>
      <c r="C27" s="210">
        <v>4884618.9000000004</v>
      </c>
      <c r="D27" s="211">
        <v>21</v>
      </c>
      <c r="E27" s="212">
        <v>340970.17</v>
      </c>
      <c r="F27" s="218">
        <v>2</v>
      </c>
      <c r="G27" s="212">
        <v>5225589.07</v>
      </c>
      <c r="H27" s="218">
        <v>23</v>
      </c>
    </row>
    <row r="28" spans="1:8" outlineLevel="2" x14ac:dyDescent="0.2">
      <c r="A28" s="208"/>
      <c r="B28" s="209" t="s">
        <v>161</v>
      </c>
      <c r="C28" s="210">
        <v>4884618.9000000004</v>
      </c>
      <c r="D28" s="211">
        <v>21</v>
      </c>
      <c r="E28" s="212">
        <v>833814.31</v>
      </c>
      <c r="F28" s="218">
        <v>5</v>
      </c>
      <c r="G28" s="212">
        <v>5718433.21</v>
      </c>
      <c r="H28" s="218">
        <v>26</v>
      </c>
    </row>
    <row r="29" spans="1:8" outlineLevel="2" x14ac:dyDescent="0.2">
      <c r="A29" s="208"/>
      <c r="B29" s="209" t="s">
        <v>162</v>
      </c>
      <c r="C29" s="210">
        <v>11757954.84</v>
      </c>
      <c r="D29" s="211">
        <v>81</v>
      </c>
      <c r="E29" s="212">
        <v>-5478018.0999999996</v>
      </c>
      <c r="F29" s="218">
        <v>-52</v>
      </c>
      <c r="G29" s="212">
        <v>6279936.7400000002</v>
      </c>
      <c r="H29" s="218">
        <v>29</v>
      </c>
    </row>
    <row r="30" spans="1:8" outlineLevel="2" x14ac:dyDescent="0.2">
      <c r="A30" s="208"/>
      <c r="B30" s="209" t="s">
        <v>163</v>
      </c>
      <c r="C30" s="210">
        <v>4884618.9000000004</v>
      </c>
      <c r="D30" s="211">
        <v>21</v>
      </c>
      <c r="E30" s="212">
        <v>-231515.75</v>
      </c>
      <c r="F30" s="218">
        <v>6</v>
      </c>
      <c r="G30" s="212">
        <v>4653103.1500000004</v>
      </c>
      <c r="H30" s="218">
        <v>27</v>
      </c>
    </row>
    <row r="31" spans="1:8" x14ac:dyDescent="0.2">
      <c r="A31" s="230" t="s">
        <v>8</v>
      </c>
      <c r="B31" s="230" t="s">
        <v>197</v>
      </c>
      <c r="C31" s="203">
        <v>1201298594.8199999</v>
      </c>
      <c r="D31" s="204">
        <v>13629</v>
      </c>
      <c r="E31" s="219">
        <v>40860.22</v>
      </c>
      <c r="F31" s="220">
        <v>162</v>
      </c>
      <c r="G31" s="219">
        <v>1201339455.04</v>
      </c>
      <c r="H31" s="220">
        <v>13791</v>
      </c>
    </row>
    <row r="32" spans="1:8" outlineLevel="2" x14ac:dyDescent="0.2">
      <c r="A32" s="208"/>
      <c r="B32" s="209" t="s">
        <v>152</v>
      </c>
      <c r="C32" s="210">
        <v>75142018</v>
      </c>
      <c r="D32" s="211">
        <v>985</v>
      </c>
      <c r="E32" s="212">
        <v>411778.63</v>
      </c>
      <c r="F32" s="218">
        <v>1</v>
      </c>
      <c r="G32" s="212">
        <v>75553796.629999995</v>
      </c>
      <c r="H32" s="218">
        <v>986</v>
      </c>
    </row>
    <row r="33" spans="1:8" outlineLevel="2" x14ac:dyDescent="0.2">
      <c r="A33" s="208"/>
      <c r="B33" s="209" t="s">
        <v>153</v>
      </c>
      <c r="C33" s="210">
        <v>106401047.3</v>
      </c>
      <c r="D33" s="211">
        <v>668</v>
      </c>
      <c r="E33" s="212">
        <v>-29423589.399999999</v>
      </c>
      <c r="F33" s="218">
        <v>304</v>
      </c>
      <c r="G33" s="212">
        <v>76977457.900000006</v>
      </c>
      <c r="H33" s="218">
        <v>972</v>
      </c>
    </row>
    <row r="34" spans="1:8" outlineLevel="2" x14ac:dyDescent="0.2">
      <c r="A34" s="208"/>
      <c r="B34" s="209" t="s">
        <v>154</v>
      </c>
      <c r="C34" s="210">
        <v>100727791.64</v>
      </c>
      <c r="D34" s="211">
        <v>917</v>
      </c>
      <c r="E34" s="212">
        <v>-17759569.66</v>
      </c>
      <c r="F34" s="218">
        <v>168</v>
      </c>
      <c r="G34" s="212">
        <v>82968221.980000004</v>
      </c>
      <c r="H34" s="218">
        <v>1085</v>
      </c>
    </row>
    <row r="35" spans="1:8" outlineLevel="2" x14ac:dyDescent="0.2">
      <c r="A35" s="208"/>
      <c r="B35" s="209" t="s">
        <v>155</v>
      </c>
      <c r="C35" s="210">
        <v>100727791.64</v>
      </c>
      <c r="D35" s="211">
        <v>917</v>
      </c>
      <c r="E35" s="212">
        <v>-3696602.88</v>
      </c>
      <c r="F35" s="218">
        <v>284</v>
      </c>
      <c r="G35" s="212">
        <v>97031188.760000005</v>
      </c>
      <c r="H35" s="218">
        <v>1201</v>
      </c>
    </row>
    <row r="36" spans="1:8" outlineLevel="2" x14ac:dyDescent="0.2">
      <c r="A36" s="208"/>
      <c r="B36" s="209" t="s">
        <v>156</v>
      </c>
      <c r="C36" s="210">
        <v>100727791.64</v>
      </c>
      <c r="D36" s="211">
        <v>917</v>
      </c>
      <c r="E36" s="212">
        <v>2280321.37</v>
      </c>
      <c r="F36" s="218">
        <v>170</v>
      </c>
      <c r="G36" s="212">
        <v>103008113.01000001</v>
      </c>
      <c r="H36" s="218">
        <v>1087</v>
      </c>
    </row>
    <row r="37" spans="1:8" outlineLevel="2" x14ac:dyDescent="0.2">
      <c r="A37" s="208"/>
      <c r="B37" s="209" t="s">
        <v>157</v>
      </c>
      <c r="C37" s="210">
        <v>100727791.64</v>
      </c>
      <c r="D37" s="211">
        <v>917</v>
      </c>
      <c r="E37" s="212">
        <v>12972814.15</v>
      </c>
      <c r="F37" s="218">
        <v>303</v>
      </c>
      <c r="G37" s="212">
        <v>113700605.79000001</v>
      </c>
      <c r="H37" s="218">
        <v>1220</v>
      </c>
    </row>
    <row r="38" spans="1:8" outlineLevel="2" x14ac:dyDescent="0.2">
      <c r="A38" s="208"/>
      <c r="B38" s="209" t="s">
        <v>158</v>
      </c>
      <c r="C38" s="210">
        <v>100727791.64</v>
      </c>
      <c r="D38" s="211">
        <v>917</v>
      </c>
      <c r="E38" s="212">
        <v>31782920.210000001</v>
      </c>
      <c r="F38" s="218">
        <v>406</v>
      </c>
      <c r="G38" s="212">
        <v>132510711.84999999</v>
      </c>
      <c r="H38" s="218">
        <v>1323</v>
      </c>
    </row>
    <row r="39" spans="1:8" outlineLevel="2" x14ac:dyDescent="0.2">
      <c r="A39" s="208"/>
      <c r="B39" s="209" t="s">
        <v>159</v>
      </c>
      <c r="C39" s="210">
        <v>100727791.64</v>
      </c>
      <c r="D39" s="211">
        <v>917</v>
      </c>
      <c r="E39" s="212">
        <v>21822093.640000001</v>
      </c>
      <c r="F39" s="218">
        <v>300</v>
      </c>
      <c r="G39" s="212">
        <v>122549885.28</v>
      </c>
      <c r="H39" s="218">
        <v>1217</v>
      </c>
    </row>
    <row r="40" spans="1:8" outlineLevel="2" x14ac:dyDescent="0.2">
      <c r="A40" s="208"/>
      <c r="B40" s="209" t="s">
        <v>160</v>
      </c>
      <c r="C40" s="210">
        <v>100727791.64</v>
      </c>
      <c r="D40" s="211">
        <v>917</v>
      </c>
      <c r="E40" s="212">
        <v>12473212</v>
      </c>
      <c r="F40" s="218">
        <v>248</v>
      </c>
      <c r="G40" s="212">
        <v>113201003.64</v>
      </c>
      <c r="H40" s="218">
        <v>1165</v>
      </c>
    </row>
    <row r="41" spans="1:8" outlineLevel="2" x14ac:dyDescent="0.2">
      <c r="A41" s="208"/>
      <c r="B41" s="209" t="s">
        <v>161</v>
      </c>
      <c r="C41" s="210">
        <v>100727791.64</v>
      </c>
      <c r="D41" s="211">
        <v>917</v>
      </c>
      <c r="E41" s="212">
        <v>-1726951.99</v>
      </c>
      <c r="F41" s="218">
        <v>280</v>
      </c>
      <c r="G41" s="212">
        <v>99000839.650000006</v>
      </c>
      <c r="H41" s="218">
        <v>1197</v>
      </c>
    </row>
    <row r="42" spans="1:8" outlineLevel="2" x14ac:dyDescent="0.2">
      <c r="A42" s="208"/>
      <c r="B42" s="209" t="s">
        <v>162</v>
      </c>
      <c r="C42" s="210">
        <v>113205404.76000001</v>
      </c>
      <c r="D42" s="216">
        <v>3723</v>
      </c>
      <c r="E42" s="212">
        <v>-30681105.120000001</v>
      </c>
      <c r="F42" s="218">
        <v>-2688</v>
      </c>
      <c r="G42" s="212">
        <v>82524299.640000001</v>
      </c>
      <c r="H42" s="218">
        <v>1035</v>
      </c>
    </row>
    <row r="43" spans="1:8" outlineLevel="2" x14ac:dyDescent="0.2">
      <c r="A43" s="208"/>
      <c r="B43" s="209" t="s">
        <v>163</v>
      </c>
      <c r="C43" s="210">
        <v>100727791.64</v>
      </c>
      <c r="D43" s="211">
        <v>917</v>
      </c>
      <c r="E43" s="212">
        <v>1585539.27</v>
      </c>
      <c r="F43" s="218">
        <v>386</v>
      </c>
      <c r="G43" s="212">
        <v>102313330.91</v>
      </c>
      <c r="H43" s="218">
        <v>1303</v>
      </c>
    </row>
    <row r="44" spans="1:8" x14ac:dyDescent="0.2">
      <c r="A44" s="230" t="s">
        <v>10</v>
      </c>
      <c r="B44" s="230" t="s">
        <v>11</v>
      </c>
      <c r="C44" s="203">
        <v>419474350.55000001</v>
      </c>
      <c r="D44" s="204">
        <v>4376</v>
      </c>
      <c r="E44" s="219">
        <v>-31337929.190000001</v>
      </c>
      <c r="F44" s="220">
        <v>539</v>
      </c>
      <c r="G44" s="219">
        <v>388136421.36000001</v>
      </c>
      <c r="H44" s="220">
        <v>4915</v>
      </c>
    </row>
    <row r="45" spans="1:8" outlineLevel="2" x14ac:dyDescent="0.2">
      <c r="A45" s="208"/>
      <c r="B45" s="209" t="s">
        <v>152</v>
      </c>
      <c r="C45" s="210">
        <v>36961863.759999998</v>
      </c>
      <c r="D45" s="211">
        <v>398</v>
      </c>
      <c r="E45" s="212">
        <v>0</v>
      </c>
      <c r="F45" s="218">
        <v>0</v>
      </c>
      <c r="G45" s="212">
        <v>36961863.759999998</v>
      </c>
      <c r="H45" s="218">
        <v>398</v>
      </c>
    </row>
    <row r="46" spans="1:8" outlineLevel="2" x14ac:dyDescent="0.2">
      <c r="A46" s="208"/>
      <c r="B46" s="209" t="s">
        <v>153</v>
      </c>
      <c r="C46" s="210">
        <v>38400723.859999999</v>
      </c>
      <c r="D46" s="211">
        <v>389</v>
      </c>
      <c r="E46" s="212">
        <v>0</v>
      </c>
      <c r="F46" s="218">
        <v>46</v>
      </c>
      <c r="G46" s="212">
        <v>38400723.859999999</v>
      </c>
      <c r="H46" s="218">
        <v>435</v>
      </c>
    </row>
    <row r="47" spans="1:8" outlineLevel="2" x14ac:dyDescent="0.2">
      <c r="A47" s="208"/>
      <c r="B47" s="209" t="s">
        <v>154</v>
      </c>
      <c r="C47" s="210">
        <v>35959294.140000001</v>
      </c>
      <c r="D47" s="211">
        <v>367</v>
      </c>
      <c r="E47" s="212">
        <v>0</v>
      </c>
      <c r="F47" s="218">
        <v>62</v>
      </c>
      <c r="G47" s="212">
        <v>35959294.140000001</v>
      </c>
      <c r="H47" s="218">
        <v>429</v>
      </c>
    </row>
    <row r="48" spans="1:8" outlineLevel="2" x14ac:dyDescent="0.2">
      <c r="A48" s="208"/>
      <c r="B48" s="209" t="s">
        <v>155</v>
      </c>
      <c r="C48" s="210">
        <v>36629151.159999996</v>
      </c>
      <c r="D48" s="211">
        <v>358</v>
      </c>
      <c r="E48" s="212">
        <v>1384791.57</v>
      </c>
      <c r="F48" s="218">
        <v>72</v>
      </c>
      <c r="G48" s="212">
        <v>38013942.729999997</v>
      </c>
      <c r="H48" s="218">
        <v>430</v>
      </c>
    </row>
    <row r="49" spans="1:8" outlineLevel="2" x14ac:dyDescent="0.2">
      <c r="A49" s="208"/>
      <c r="B49" s="209" t="s">
        <v>156</v>
      </c>
      <c r="C49" s="210">
        <v>35036124.659999996</v>
      </c>
      <c r="D49" s="211">
        <v>358</v>
      </c>
      <c r="E49" s="212">
        <v>-1384791.57</v>
      </c>
      <c r="F49" s="218">
        <v>73</v>
      </c>
      <c r="G49" s="212">
        <v>33651333.090000004</v>
      </c>
      <c r="H49" s="218">
        <v>431</v>
      </c>
    </row>
    <row r="50" spans="1:8" outlineLevel="2" x14ac:dyDescent="0.2">
      <c r="A50" s="208"/>
      <c r="B50" s="209" t="s">
        <v>157</v>
      </c>
      <c r="C50" s="210">
        <v>35036124.659999996</v>
      </c>
      <c r="D50" s="211">
        <v>358</v>
      </c>
      <c r="E50" s="212">
        <v>-4289340.26</v>
      </c>
      <c r="F50" s="218">
        <v>-9</v>
      </c>
      <c r="G50" s="212">
        <v>30746784.399999999</v>
      </c>
      <c r="H50" s="218">
        <v>349</v>
      </c>
    </row>
    <row r="51" spans="1:8" outlineLevel="2" x14ac:dyDescent="0.2">
      <c r="A51" s="208"/>
      <c r="B51" s="209" t="s">
        <v>158</v>
      </c>
      <c r="C51" s="210">
        <v>35036124.659999996</v>
      </c>
      <c r="D51" s="211">
        <v>358</v>
      </c>
      <c r="E51" s="212">
        <v>-3929732.34</v>
      </c>
      <c r="F51" s="218">
        <v>62</v>
      </c>
      <c r="G51" s="212">
        <v>31106392.32</v>
      </c>
      <c r="H51" s="218">
        <v>420</v>
      </c>
    </row>
    <row r="52" spans="1:8" outlineLevel="2" x14ac:dyDescent="0.2">
      <c r="A52" s="208"/>
      <c r="B52" s="209" t="s">
        <v>159</v>
      </c>
      <c r="C52" s="210">
        <v>35036124.659999996</v>
      </c>
      <c r="D52" s="211">
        <v>358</v>
      </c>
      <c r="E52" s="212">
        <v>-5825342.5800000001</v>
      </c>
      <c r="F52" s="218">
        <v>50</v>
      </c>
      <c r="G52" s="212">
        <v>29210782.079999998</v>
      </c>
      <c r="H52" s="218">
        <v>408</v>
      </c>
    </row>
    <row r="53" spans="1:8" outlineLevel="2" x14ac:dyDescent="0.2">
      <c r="A53" s="208"/>
      <c r="B53" s="209" t="s">
        <v>160</v>
      </c>
      <c r="C53" s="210">
        <v>35036124.659999996</v>
      </c>
      <c r="D53" s="211">
        <v>358</v>
      </c>
      <c r="E53" s="212">
        <v>-6294783.5099999998</v>
      </c>
      <c r="F53" s="218">
        <v>27</v>
      </c>
      <c r="G53" s="212">
        <v>28741341.149999999</v>
      </c>
      <c r="H53" s="218">
        <v>385</v>
      </c>
    </row>
    <row r="54" spans="1:8" outlineLevel="2" x14ac:dyDescent="0.2">
      <c r="A54" s="208"/>
      <c r="B54" s="209" t="s">
        <v>161</v>
      </c>
      <c r="C54" s="210">
        <v>34954957.649999999</v>
      </c>
      <c r="D54" s="211">
        <v>358</v>
      </c>
      <c r="E54" s="212">
        <v>-6375894.1500000004</v>
      </c>
      <c r="F54" s="218">
        <v>64</v>
      </c>
      <c r="G54" s="212">
        <v>28579063.5</v>
      </c>
      <c r="H54" s="218">
        <v>422</v>
      </c>
    </row>
    <row r="55" spans="1:8" outlineLevel="2" x14ac:dyDescent="0.2">
      <c r="A55" s="208"/>
      <c r="B55" s="209" t="s">
        <v>162</v>
      </c>
      <c r="C55" s="210">
        <v>26351612.02</v>
      </c>
      <c r="D55" s="211">
        <v>358</v>
      </c>
      <c r="E55" s="212">
        <v>405840.58</v>
      </c>
      <c r="F55" s="218">
        <v>23</v>
      </c>
      <c r="G55" s="212">
        <v>26757452.600000001</v>
      </c>
      <c r="H55" s="218">
        <v>381</v>
      </c>
    </row>
    <row r="56" spans="1:8" outlineLevel="2" x14ac:dyDescent="0.2">
      <c r="A56" s="208"/>
      <c r="B56" s="209" t="s">
        <v>163</v>
      </c>
      <c r="C56" s="210">
        <v>35036124.659999996</v>
      </c>
      <c r="D56" s="211">
        <v>358</v>
      </c>
      <c r="E56" s="212">
        <v>-5028676.93</v>
      </c>
      <c r="F56" s="218">
        <v>69</v>
      </c>
      <c r="G56" s="212">
        <v>30007447.73</v>
      </c>
      <c r="H56" s="218">
        <v>427</v>
      </c>
    </row>
    <row r="57" spans="1:8" x14ac:dyDescent="0.2">
      <c r="A57" s="230" t="s">
        <v>16</v>
      </c>
      <c r="B57" s="230" t="s">
        <v>17</v>
      </c>
      <c r="C57" s="203">
        <v>43019786.109999999</v>
      </c>
      <c r="D57" s="204">
        <v>1067</v>
      </c>
      <c r="E57" s="219">
        <v>-4148992.25</v>
      </c>
      <c r="F57" s="220">
        <v>51</v>
      </c>
      <c r="G57" s="219">
        <v>38870793.859999999</v>
      </c>
      <c r="H57" s="220">
        <v>1118</v>
      </c>
    </row>
    <row r="58" spans="1:8" outlineLevel="2" x14ac:dyDescent="0.2">
      <c r="A58" s="208"/>
      <c r="B58" s="209" t="s">
        <v>152</v>
      </c>
      <c r="C58" s="210">
        <v>3604845.2</v>
      </c>
      <c r="D58" s="211">
        <v>88</v>
      </c>
      <c r="E58" s="212">
        <v>-2503792.83</v>
      </c>
      <c r="F58" s="218">
        <v>-32</v>
      </c>
      <c r="G58" s="212">
        <v>1101052.3700000001</v>
      </c>
      <c r="H58" s="218">
        <v>56</v>
      </c>
    </row>
    <row r="59" spans="1:8" outlineLevel="2" x14ac:dyDescent="0.2">
      <c r="A59" s="208"/>
      <c r="B59" s="209" t="s">
        <v>153</v>
      </c>
      <c r="C59" s="210">
        <v>3604845.2</v>
      </c>
      <c r="D59" s="211">
        <v>88</v>
      </c>
      <c r="E59" s="212">
        <v>-391972.15</v>
      </c>
      <c r="F59" s="218">
        <v>15</v>
      </c>
      <c r="G59" s="212">
        <v>3212873.05</v>
      </c>
      <c r="H59" s="218">
        <v>103</v>
      </c>
    </row>
    <row r="60" spans="1:8" outlineLevel="2" x14ac:dyDescent="0.2">
      <c r="A60" s="208"/>
      <c r="B60" s="209" t="s">
        <v>154</v>
      </c>
      <c r="C60" s="210">
        <v>3604845.2</v>
      </c>
      <c r="D60" s="211">
        <v>88</v>
      </c>
      <c r="E60" s="212">
        <v>471157.96</v>
      </c>
      <c r="F60" s="218">
        <v>16</v>
      </c>
      <c r="G60" s="212">
        <v>4076003.16</v>
      </c>
      <c r="H60" s="218">
        <v>104</v>
      </c>
    </row>
    <row r="61" spans="1:8" outlineLevel="2" x14ac:dyDescent="0.2">
      <c r="A61" s="208"/>
      <c r="B61" s="209" t="s">
        <v>155</v>
      </c>
      <c r="C61" s="210">
        <v>3604845.2</v>
      </c>
      <c r="D61" s="211">
        <v>88</v>
      </c>
      <c r="E61" s="212">
        <v>1638114.58</v>
      </c>
      <c r="F61" s="218">
        <v>33</v>
      </c>
      <c r="G61" s="212">
        <v>5242959.78</v>
      </c>
      <c r="H61" s="218">
        <v>121</v>
      </c>
    </row>
    <row r="62" spans="1:8" outlineLevel="2" x14ac:dyDescent="0.2">
      <c r="A62" s="208"/>
      <c r="B62" s="209" t="s">
        <v>156</v>
      </c>
      <c r="C62" s="210">
        <v>3604845.2</v>
      </c>
      <c r="D62" s="211">
        <v>88</v>
      </c>
      <c r="E62" s="212">
        <v>158093.31</v>
      </c>
      <c r="F62" s="218">
        <v>25</v>
      </c>
      <c r="G62" s="212">
        <v>3762938.51</v>
      </c>
      <c r="H62" s="218">
        <v>113</v>
      </c>
    </row>
    <row r="63" spans="1:8" outlineLevel="2" x14ac:dyDescent="0.2">
      <c r="A63" s="208"/>
      <c r="B63" s="209" t="s">
        <v>157</v>
      </c>
      <c r="C63" s="210">
        <v>3604845.2</v>
      </c>
      <c r="D63" s="211">
        <v>88</v>
      </c>
      <c r="E63" s="212">
        <v>401832.91</v>
      </c>
      <c r="F63" s="218">
        <v>20</v>
      </c>
      <c r="G63" s="212">
        <v>4006678.11</v>
      </c>
      <c r="H63" s="218">
        <v>108</v>
      </c>
    </row>
    <row r="64" spans="1:8" outlineLevel="2" x14ac:dyDescent="0.2">
      <c r="A64" s="208"/>
      <c r="B64" s="209" t="s">
        <v>158</v>
      </c>
      <c r="C64" s="210">
        <v>3604845.2</v>
      </c>
      <c r="D64" s="211">
        <v>88</v>
      </c>
      <c r="E64" s="212">
        <v>297247.59999999998</v>
      </c>
      <c r="F64" s="218">
        <v>4</v>
      </c>
      <c r="G64" s="212">
        <v>3902092.8</v>
      </c>
      <c r="H64" s="218">
        <v>92</v>
      </c>
    </row>
    <row r="65" spans="1:8" outlineLevel="2" x14ac:dyDescent="0.2">
      <c r="A65" s="208"/>
      <c r="B65" s="209" t="s">
        <v>159</v>
      </c>
      <c r="C65" s="210">
        <v>3604845.2</v>
      </c>
      <c r="D65" s="211">
        <v>88</v>
      </c>
      <c r="E65" s="212">
        <v>1090088.52</v>
      </c>
      <c r="F65" s="218">
        <v>25</v>
      </c>
      <c r="G65" s="212">
        <v>4694933.72</v>
      </c>
      <c r="H65" s="218">
        <v>113</v>
      </c>
    </row>
    <row r="66" spans="1:8" outlineLevel="2" x14ac:dyDescent="0.2">
      <c r="A66" s="208"/>
      <c r="B66" s="209" t="s">
        <v>160</v>
      </c>
      <c r="C66" s="210">
        <v>3604845.2</v>
      </c>
      <c r="D66" s="211">
        <v>88</v>
      </c>
      <c r="E66" s="212">
        <v>-432776.98</v>
      </c>
      <c r="F66" s="218">
        <v>-1</v>
      </c>
      <c r="G66" s="212">
        <v>3172068.22</v>
      </c>
      <c r="H66" s="218">
        <v>87</v>
      </c>
    </row>
    <row r="67" spans="1:8" outlineLevel="2" x14ac:dyDescent="0.2">
      <c r="A67" s="208"/>
      <c r="B67" s="209" t="s">
        <v>161</v>
      </c>
      <c r="C67" s="210">
        <v>3604845.2</v>
      </c>
      <c r="D67" s="211">
        <v>88</v>
      </c>
      <c r="E67" s="212">
        <v>-1695119.73</v>
      </c>
      <c r="F67" s="218">
        <v>9</v>
      </c>
      <c r="G67" s="212">
        <v>1909725.47</v>
      </c>
      <c r="H67" s="218">
        <v>97</v>
      </c>
    </row>
    <row r="68" spans="1:8" outlineLevel="2" x14ac:dyDescent="0.2">
      <c r="A68" s="208"/>
      <c r="B68" s="209" t="s">
        <v>162</v>
      </c>
      <c r="C68" s="210">
        <v>2915883.99</v>
      </c>
      <c r="D68" s="211">
        <v>88</v>
      </c>
      <c r="E68" s="212">
        <v>-1100716.75</v>
      </c>
      <c r="F68" s="218">
        <v>-17</v>
      </c>
      <c r="G68" s="212">
        <v>1815167.24</v>
      </c>
      <c r="H68" s="218">
        <v>71</v>
      </c>
    </row>
    <row r="69" spans="1:8" outlineLevel="2" x14ac:dyDescent="0.2">
      <c r="A69" s="208"/>
      <c r="B69" s="209" t="s">
        <v>163</v>
      </c>
      <c r="C69" s="210">
        <v>4055450.12</v>
      </c>
      <c r="D69" s="211">
        <v>99</v>
      </c>
      <c r="E69" s="212">
        <v>-2081148.69</v>
      </c>
      <c r="F69" s="218">
        <v>-46</v>
      </c>
      <c r="G69" s="212">
        <v>1974301.43</v>
      </c>
      <c r="H69" s="218">
        <v>53</v>
      </c>
    </row>
    <row r="70" spans="1:8" ht="21" x14ac:dyDescent="0.2">
      <c r="A70" s="230" t="s">
        <v>20</v>
      </c>
      <c r="B70" s="230" t="s">
        <v>21</v>
      </c>
      <c r="C70" s="203">
        <v>67826120.709999993</v>
      </c>
      <c r="D70" s="204">
        <v>1922</v>
      </c>
      <c r="E70" s="219">
        <v>-9487570.4399999995</v>
      </c>
      <c r="F70" s="220">
        <v>28</v>
      </c>
      <c r="G70" s="219">
        <v>58338550.270000003</v>
      </c>
      <c r="H70" s="220">
        <v>1950</v>
      </c>
    </row>
    <row r="71" spans="1:8" outlineLevel="2" x14ac:dyDescent="0.2">
      <c r="A71" s="208"/>
      <c r="B71" s="209" t="s">
        <v>152</v>
      </c>
      <c r="C71" s="210">
        <v>5192881.83</v>
      </c>
      <c r="D71" s="211">
        <v>160</v>
      </c>
      <c r="E71" s="212">
        <v>0</v>
      </c>
      <c r="F71" s="218">
        <v>-12</v>
      </c>
      <c r="G71" s="212">
        <v>5192881.83</v>
      </c>
      <c r="H71" s="218">
        <v>148</v>
      </c>
    </row>
    <row r="72" spans="1:8" outlineLevel="2" x14ac:dyDescent="0.2">
      <c r="A72" s="208"/>
      <c r="B72" s="209" t="s">
        <v>153</v>
      </c>
      <c r="C72" s="210">
        <v>4854266.87</v>
      </c>
      <c r="D72" s="211">
        <v>160</v>
      </c>
      <c r="E72" s="212">
        <v>0</v>
      </c>
      <c r="F72" s="218">
        <v>14</v>
      </c>
      <c r="G72" s="212">
        <v>4854266.87</v>
      </c>
      <c r="H72" s="218">
        <v>174</v>
      </c>
    </row>
    <row r="73" spans="1:8" outlineLevel="2" x14ac:dyDescent="0.2">
      <c r="A73" s="208"/>
      <c r="B73" s="209" t="s">
        <v>154</v>
      </c>
      <c r="C73" s="210">
        <v>5828260.1200000001</v>
      </c>
      <c r="D73" s="211">
        <v>160</v>
      </c>
      <c r="E73" s="212">
        <v>0</v>
      </c>
      <c r="F73" s="218">
        <v>24</v>
      </c>
      <c r="G73" s="212">
        <v>5828260.1200000001</v>
      </c>
      <c r="H73" s="218">
        <v>184</v>
      </c>
    </row>
    <row r="74" spans="1:8" outlineLevel="2" x14ac:dyDescent="0.2">
      <c r="A74" s="208"/>
      <c r="B74" s="209" t="s">
        <v>155</v>
      </c>
      <c r="C74" s="210">
        <v>4628818.3899999997</v>
      </c>
      <c r="D74" s="211">
        <v>160</v>
      </c>
      <c r="E74" s="212">
        <v>-44927.55</v>
      </c>
      <c r="F74" s="218">
        <v>41</v>
      </c>
      <c r="G74" s="212">
        <v>4583890.84</v>
      </c>
      <c r="H74" s="218">
        <v>201</v>
      </c>
    </row>
    <row r="75" spans="1:8" outlineLevel="2" x14ac:dyDescent="0.2">
      <c r="A75" s="208"/>
      <c r="B75" s="209" t="s">
        <v>156</v>
      </c>
      <c r="C75" s="210">
        <v>5906009.5999999996</v>
      </c>
      <c r="D75" s="211">
        <v>160</v>
      </c>
      <c r="E75" s="212">
        <v>362588.85</v>
      </c>
      <c r="F75" s="218">
        <v>31</v>
      </c>
      <c r="G75" s="212">
        <v>6268598.4500000002</v>
      </c>
      <c r="H75" s="218">
        <v>191</v>
      </c>
    </row>
    <row r="76" spans="1:8" outlineLevel="2" x14ac:dyDescent="0.2">
      <c r="A76" s="208"/>
      <c r="B76" s="209" t="s">
        <v>157</v>
      </c>
      <c r="C76" s="210">
        <v>5906009.5999999996</v>
      </c>
      <c r="D76" s="211">
        <v>160</v>
      </c>
      <c r="E76" s="212">
        <v>-3443703.24</v>
      </c>
      <c r="F76" s="218">
        <v>-67</v>
      </c>
      <c r="G76" s="212">
        <v>2462306.36</v>
      </c>
      <c r="H76" s="218">
        <v>93</v>
      </c>
    </row>
    <row r="77" spans="1:8" outlineLevel="2" x14ac:dyDescent="0.2">
      <c r="A77" s="208"/>
      <c r="B77" s="209" t="s">
        <v>158</v>
      </c>
      <c r="C77" s="210">
        <v>5906009.5999999996</v>
      </c>
      <c r="D77" s="211">
        <v>160</v>
      </c>
      <c r="E77" s="212">
        <v>-1536329.02</v>
      </c>
      <c r="F77" s="218">
        <v>-1</v>
      </c>
      <c r="G77" s="212">
        <v>4369680.58</v>
      </c>
      <c r="H77" s="218">
        <v>159</v>
      </c>
    </row>
    <row r="78" spans="1:8" outlineLevel="2" x14ac:dyDescent="0.2">
      <c r="A78" s="208"/>
      <c r="B78" s="209" t="s">
        <v>159</v>
      </c>
      <c r="C78" s="210">
        <v>5906009.5999999996</v>
      </c>
      <c r="D78" s="211">
        <v>160</v>
      </c>
      <c r="E78" s="212">
        <v>-3841181.35</v>
      </c>
      <c r="F78" s="218">
        <v>-114</v>
      </c>
      <c r="G78" s="212">
        <v>2064828.25</v>
      </c>
      <c r="H78" s="218">
        <v>46</v>
      </c>
    </row>
    <row r="79" spans="1:8" outlineLevel="2" x14ac:dyDescent="0.2">
      <c r="A79" s="208"/>
      <c r="B79" s="209" t="s">
        <v>160</v>
      </c>
      <c r="C79" s="210">
        <v>5906009.5999999996</v>
      </c>
      <c r="D79" s="211">
        <v>160</v>
      </c>
      <c r="E79" s="212">
        <v>-320930.63</v>
      </c>
      <c r="F79" s="218">
        <v>27</v>
      </c>
      <c r="G79" s="212">
        <v>5585078.9699999997</v>
      </c>
      <c r="H79" s="218">
        <v>187</v>
      </c>
    </row>
    <row r="80" spans="1:8" outlineLevel="2" x14ac:dyDescent="0.2">
      <c r="A80" s="208"/>
      <c r="B80" s="209" t="s">
        <v>161</v>
      </c>
      <c r="C80" s="210">
        <v>5906009.5999999996</v>
      </c>
      <c r="D80" s="211">
        <v>160</v>
      </c>
      <c r="E80" s="212">
        <v>-421394.82</v>
      </c>
      <c r="F80" s="218">
        <v>35</v>
      </c>
      <c r="G80" s="212">
        <v>5484614.7800000003</v>
      </c>
      <c r="H80" s="218">
        <v>195</v>
      </c>
    </row>
    <row r="81" spans="1:8" outlineLevel="2" x14ac:dyDescent="0.2">
      <c r="A81" s="208"/>
      <c r="B81" s="209" t="s">
        <v>162</v>
      </c>
      <c r="C81" s="210">
        <v>5906009.5999999996</v>
      </c>
      <c r="D81" s="211">
        <v>160</v>
      </c>
      <c r="E81" s="212">
        <v>-117902.69</v>
      </c>
      <c r="F81" s="218">
        <v>22</v>
      </c>
      <c r="G81" s="212">
        <v>5788106.9100000001</v>
      </c>
      <c r="H81" s="218">
        <v>182</v>
      </c>
    </row>
    <row r="82" spans="1:8" outlineLevel="2" x14ac:dyDescent="0.2">
      <c r="A82" s="208"/>
      <c r="B82" s="209" t="s">
        <v>163</v>
      </c>
      <c r="C82" s="210">
        <v>5979826.2999999998</v>
      </c>
      <c r="D82" s="211">
        <v>162</v>
      </c>
      <c r="E82" s="212">
        <v>-123789.99</v>
      </c>
      <c r="F82" s="218">
        <v>28</v>
      </c>
      <c r="G82" s="212">
        <v>5856036.3099999996</v>
      </c>
      <c r="H82" s="218">
        <v>190</v>
      </c>
    </row>
    <row r="83" spans="1:8" x14ac:dyDescent="0.2">
      <c r="A83" s="230" t="s">
        <v>28</v>
      </c>
      <c r="B83" s="230" t="s">
        <v>29</v>
      </c>
      <c r="C83" s="203">
        <v>1546603.78</v>
      </c>
      <c r="D83" s="217">
        <v>240</v>
      </c>
      <c r="E83" s="219">
        <v>-878963.46</v>
      </c>
      <c r="F83" s="220">
        <v>-128</v>
      </c>
      <c r="G83" s="219">
        <v>667640.31999999995</v>
      </c>
      <c r="H83" s="220">
        <v>112</v>
      </c>
    </row>
    <row r="84" spans="1:8" outlineLevel="2" x14ac:dyDescent="0.2">
      <c r="A84" s="208"/>
      <c r="B84" s="229" t="s">
        <v>152</v>
      </c>
      <c r="C84" s="197">
        <v>39356.660000000003</v>
      </c>
      <c r="D84" s="199">
        <v>20</v>
      </c>
      <c r="E84" s="214">
        <v>0</v>
      </c>
      <c r="F84" s="215"/>
      <c r="G84" s="214">
        <v>39356.660000000003</v>
      </c>
      <c r="H84" s="215">
        <v>20</v>
      </c>
    </row>
    <row r="85" spans="1:8" outlineLevel="2" x14ac:dyDescent="0.2">
      <c r="A85" s="208"/>
      <c r="B85" s="229" t="s">
        <v>153</v>
      </c>
      <c r="C85" s="197">
        <v>89827.98</v>
      </c>
      <c r="D85" s="199">
        <v>20</v>
      </c>
      <c r="E85" s="214">
        <v>-38435.599999999999</v>
      </c>
      <c r="F85" s="215">
        <v>-5</v>
      </c>
      <c r="G85" s="214">
        <v>51392.38</v>
      </c>
      <c r="H85" s="215">
        <v>15</v>
      </c>
    </row>
    <row r="86" spans="1:8" outlineLevel="2" x14ac:dyDescent="0.2">
      <c r="A86" s="208"/>
      <c r="B86" s="229" t="s">
        <v>154</v>
      </c>
      <c r="C86" s="197">
        <v>122245.72</v>
      </c>
      <c r="D86" s="199">
        <v>20</v>
      </c>
      <c r="E86" s="214">
        <v>-76871.199999999997</v>
      </c>
      <c r="F86" s="215">
        <v>-10</v>
      </c>
      <c r="G86" s="214">
        <v>45374.52</v>
      </c>
      <c r="H86" s="215">
        <v>10</v>
      </c>
    </row>
    <row r="87" spans="1:8" outlineLevel="2" x14ac:dyDescent="0.2">
      <c r="A87" s="208"/>
      <c r="B87" s="229" t="s">
        <v>155</v>
      </c>
      <c r="C87" s="197">
        <v>100942.64</v>
      </c>
      <c r="D87" s="199">
        <v>20</v>
      </c>
      <c r="E87" s="214">
        <v>-76871.199999999997</v>
      </c>
      <c r="F87" s="215">
        <v>-10</v>
      </c>
      <c r="G87" s="214">
        <v>24071.439999999999</v>
      </c>
      <c r="H87" s="215">
        <v>10</v>
      </c>
    </row>
    <row r="88" spans="1:8" outlineLevel="2" x14ac:dyDescent="0.2">
      <c r="A88" s="208"/>
      <c r="B88" s="229" t="s">
        <v>156</v>
      </c>
      <c r="C88" s="197">
        <v>118034.87</v>
      </c>
      <c r="D88" s="199">
        <v>20</v>
      </c>
      <c r="E88" s="214">
        <v>-87945.57</v>
      </c>
      <c r="F88" s="215">
        <v>-14</v>
      </c>
      <c r="G88" s="214">
        <v>30089.3</v>
      </c>
      <c r="H88" s="215">
        <v>6</v>
      </c>
    </row>
    <row r="89" spans="1:8" outlineLevel="2" x14ac:dyDescent="0.2">
      <c r="A89" s="208"/>
      <c r="B89" s="229" t="s">
        <v>157</v>
      </c>
      <c r="C89" s="197">
        <v>153742.39999999999</v>
      </c>
      <c r="D89" s="199">
        <v>20</v>
      </c>
      <c r="E89" s="214">
        <v>-135688.82</v>
      </c>
      <c r="F89" s="215">
        <v>-19</v>
      </c>
      <c r="G89" s="214">
        <v>18053.580000000002</v>
      </c>
      <c r="H89" s="215">
        <v>1</v>
      </c>
    </row>
    <row r="90" spans="1:8" outlineLevel="2" x14ac:dyDescent="0.2">
      <c r="A90" s="208"/>
      <c r="B90" s="229" t="s">
        <v>158</v>
      </c>
      <c r="C90" s="197">
        <v>153742.39999999999</v>
      </c>
      <c r="D90" s="199">
        <v>20</v>
      </c>
      <c r="E90" s="214">
        <v>-105599.52</v>
      </c>
      <c r="F90" s="215">
        <v>-18</v>
      </c>
      <c r="G90" s="214">
        <v>48142.879999999997</v>
      </c>
      <c r="H90" s="215">
        <v>2</v>
      </c>
    </row>
    <row r="91" spans="1:8" outlineLevel="2" x14ac:dyDescent="0.2">
      <c r="A91" s="208"/>
      <c r="B91" s="229" t="s">
        <v>159</v>
      </c>
      <c r="C91" s="197">
        <v>153742.39999999999</v>
      </c>
      <c r="D91" s="199">
        <v>20</v>
      </c>
      <c r="E91" s="214">
        <v>-129670.96</v>
      </c>
      <c r="F91" s="215">
        <v>-18</v>
      </c>
      <c r="G91" s="214">
        <v>24071.439999999999</v>
      </c>
      <c r="H91" s="215">
        <v>2</v>
      </c>
    </row>
    <row r="92" spans="1:8" outlineLevel="2" x14ac:dyDescent="0.2">
      <c r="A92" s="208"/>
      <c r="B92" s="229" t="s">
        <v>160</v>
      </c>
      <c r="C92" s="197">
        <v>153742.39999999999</v>
      </c>
      <c r="D92" s="199">
        <v>20</v>
      </c>
      <c r="E92" s="214">
        <v>-90314.3</v>
      </c>
      <c r="F92" s="215">
        <v>-14</v>
      </c>
      <c r="G92" s="214">
        <v>63428.1</v>
      </c>
      <c r="H92" s="215">
        <v>6</v>
      </c>
    </row>
    <row r="93" spans="1:8" outlineLevel="2" x14ac:dyDescent="0.2">
      <c r="A93" s="208"/>
      <c r="B93" s="229" t="s">
        <v>161</v>
      </c>
      <c r="C93" s="197">
        <v>153742.39999999999</v>
      </c>
      <c r="D93" s="199">
        <v>20</v>
      </c>
      <c r="E93" s="214">
        <v>-120403.6</v>
      </c>
      <c r="F93" s="215">
        <v>-10</v>
      </c>
      <c r="G93" s="214">
        <v>33338.800000000003</v>
      </c>
      <c r="H93" s="215">
        <v>10</v>
      </c>
    </row>
    <row r="94" spans="1:8" outlineLevel="2" x14ac:dyDescent="0.2">
      <c r="A94" s="208"/>
      <c r="B94" s="229" t="s">
        <v>162</v>
      </c>
      <c r="C94" s="197">
        <v>153742.39999999999</v>
      </c>
      <c r="D94" s="199">
        <v>20</v>
      </c>
      <c r="E94" s="214">
        <v>-33527.25</v>
      </c>
      <c r="F94" s="215">
        <v>-5</v>
      </c>
      <c r="G94" s="214">
        <v>120215.15</v>
      </c>
      <c r="H94" s="215">
        <v>15</v>
      </c>
    </row>
    <row r="95" spans="1:8" outlineLevel="2" x14ac:dyDescent="0.2">
      <c r="A95" s="208"/>
      <c r="B95" s="229" t="s">
        <v>163</v>
      </c>
      <c r="C95" s="197">
        <v>153741.51</v>
      </c>
      <c r="D95" s="199">
        <v>20</v>
      </c>
      <c r="E95" s="214">
        <v>16364.56</v>
      </c>
      <c r="F95" s="215">
        <v>-5</v>
      </c>
      <c r="G95" s="214">
        <v>170106.07</v>
      </c>
      <c r="H95" s="215">
        <v>15</v>
      </c>
    </row>
    <row r="96" spans="1:8" ht="21" x14ac:dyDescent="0.2">
      <c r="A96" s="230" t="s">
        <v>34</v>
      </c>
      <c r="B96" s="230" t="s">
        <v>35</v>
      </c>
      <c r="C96" s="203">
        <v>52293820.890000001</v>
      </c>
      <c r="D96" s="217">
        <v>798</v>
      </c>
      <c r="E96" s="219">
        <v>-4566880.3</v>
      </c>
      <c r="F96" s="220">
        <v>93</v>
      </c>
      <c r="G96" s="219">
        <v>47726940.590000004</v>
      </c>
      <c r="H96" s="220">
        <v>891</v>
      </c>
    </row>
    <row r="97" spans="1:8" outlineLevel="2" x14ac:dyDescent="0.2">
      <c r="A97" s="208"/>
      <c r="B97" s="209" t="s">
        <v>152</v>
      </c>
      <c r="C97" s="210">
        <v>4248207.13</v>
      </c>
      <c r="D97" s="211">
        <v>83</v>
      </c>
      <c r="E97" s="212">
        <v>0</v>
      </c>
      <c r="F97" s="218">
        <v>0</v>
      </c>
      <c r="G97" s="212">
        <v>4248207.13</v>
      </c>
      <c r="H97" s="218">
        <v>83</v>
      </c>
    </row>
    <row r="98" spans="1:8" outlineLevel="2" x14ac:dyDescent="0.2">
      <c r="A98" s="208"/>
      <c r="B98" s="209" t="s">
        <v>153</v>
      </c>
      <c r="C98" s="210">
        <v>3960026.97</v>
      </c>
      <c r="D98" s="211">
        <v>38</v>
      </c>
      <c r="E98" s="212">
        <v>0</v>
      </c>
      <c r="F98" s="218">
        <v>43</v>
      </c>
      <c r="G98" s="212">
        <v>3960026.97</v>
      </c>
      <c r="H98" s="218">
        <v>81</v>
      </c>
    </row>
    <row r="99" spans="1:8" outlineLevel="2" x14ac:dyDescent="0.2">
      <c r="A99" s="208"/>
      <c r="B99" s="209" t="s">
        <v>154</v>
      </c>
      <c r="C99" s="210">
        <v>3892240.41</v>
      </c>
      <c r="D99" s="211">
        <v>58</v>
      </c>
      <c r="E99" s="212">
        <v>0</v>
      </c>
      <c r="F99" s="218">
        <v>12</v>
      </c>
      <c r="G99" s="212">
        <v>3892240.41</v>
      </c>
      <c r="H99" s="218">
        <v>70</v>
      </c>
    </row>
    <row r="100" spans="1:8" outlineLevel="2" x14ac:dyDescent="0.2">
      <c r="A100" s="208"/>
      <c r="B100" s="209" t="s">
        <v>155</v>
      </c>
      <c r="C100" s="210">
        <v>3901312.95</v>
      </c>
      <c r="D100" s="211">
        <v>58</v>
      </c>
      <c r="E100" s="212">
        <v>0</v>
      </c>
      <c r="F100" s="218">
        <v>12</v>
      </c>
      <c r="G100" s="212">
        <v>3901312.95</v>
      </c>
      <c r="H100" s="218">
        <v>70</v>
      </c>
    </row>
    <row r="101" spans="1:8" outlineLevel="2" x14ac:dyDescent="0.2">
      <c r="A101" s="208"/>
      <c r="B101" s="209" t="s">
        <v>156</v>
      </c>
      <c r="C101" s="210">
        <v>4298829.78</v>
      </c>
      <c r="D101" s="211">
        <v>64</v>
      </c>
      <c r="E101" s="212">
        <v>0</v>
      </c>
      <c r="F101" s="218">
        <v>4</v>
      </c>
      <c r="G101" s="212">
        <v>4298829.78</v>
      </c>
      <c r="H101" s="218">
        <v>68</v>
      </c>
    </row>
    <row r="102" spans="1:8" outlineLevel="2" x14ac:dyDescent="0.2">
      <c r="A102" s="208"/>
      <c r="B102" s="209" t="s">
        <v>157</v>
      </c>
      <c r="C102" s="210">
        <v>4082685.71</v>
      </c>
      <c r="D102" s="211">
        <v>83</v>
      </c>
      <c r="E102" s="212">
        <v>-894633.96</v>
      </c>
      <c r="F102" s="218">
        <v>-27</v>
      </c>
      <c r="G102" s="212">
        <v>3188051.75</v>
      </c>
      <c r="H102" s="218">
        <v>56</v>
      </c>
    </row>
    <row r="103" spans="1:8" outlineLevel="2" x14ac:dyDescent="0.2">
      <c r="A103" s="208"/>
      <c r="B103" s="209" t="s">
        <v>158</v>
      </c>
      <c r="C103" s="210">
        <v>4651752.99</v>
      </c>
      <c r="D103" s="211">
        <v>69</v>
      </c>
      <c r="E103" s="212">
        <v>-653189.06000000006</v>
      </c>
      <c r="F103" s="218">
        <v>-4</v>
      </c>
      <c r="G103" s="212">
        <v>3998563.93</v>
      </c>
      <c r="H103" s="218">
        <v>65</v>
      </c>
    </row>
    <row r="104" spans="1:8" outlineLevel="2" x14ac:dyDescent="0.2">
      <c r="A104" s="208"/>
      <c r="B104" s="209" t="s">
        <v>159</v>
      </c>
      <c r="C104" s="210">
        <v>4651752.99</v>
      </c>
      <c r="D104" s="211">
        <v>69</v>
      </c>
      <c r="E104" s="212">
        <v>-380590.34</v>
      </c>
      <c r="F104" s="218">
        <v>0</v>
      </c>
      <c r="G104" s="212">
        <v>4271162.6500000004</v>
      </c>
      <c r="H104" s="218">
        <v>69</v>
      </c>
    </row>
    <row r="105" spans="1:8" outlineLevel="2" x14ac:dyDescent="0.2">
      <c r="A105" s="208"/>
      <c r="B105" s="209" t="s">
        <v>160</v>
      </c>
      <c r="C105" s="210">
        <v>4651752.99</v>
      </c>
      <c r="D105" s="211">
        <v>69</v>
      </c>
      <c r="E105" s="212">
        <v>-1651033.94</v>
      </c>
      <c r="F105" s="218">
        <v>-1</v>
      </c>
      <c r="G105" s="212">
        <v>3000719.05</v>
      </c>
      <c r="H105" s="218">
        <v>68</v>
      </c>
    </row>
    <row r="106" spans="1:8" outlineLevel="2" x14ac:dyDescent="0.2">
      <c r="A106" s="208"/>
      <c r="B106" s="209" t="s">
        <v>161</v>
      </c>
      <c r="C106" s="210">
        <v>4651752.99</v>
      </c>
      <c r="D106" s="211">
        <v>69</v>
      </c>
      <c r="E106" s="212">
        <v>-620019.86</v>
      </c>
      <c r="F106" s="218">
        <v>16</v>
      </c>
      <c r="G106" s="212">
        <v>4031733.13</v>
      </c>
      <c r="H106" s="218">
        <v>85</v>
      </c>
    </row>
    <row r="107" spans="1:8" outlineLevel="2" x14ac:dyDescent="0.2">
      <c r="A107" s="208"/>
      <c r="B107" s="209" t="s">
        <v>162</v>
      </c>
      <c r="C107" s="210">
        <v>4651752.99</v>
      </c>
      <c r="D107" s="211">
        <v>69</v>
      </c>
      <c r="E107" s="212">
        <v>-268497.7</v>
      </c>
      <c r="F107" s="218">
        <v>15</v>
      </c>
      <c r="G107" s="212">
        <v>4383255.29</v>
      </c>
      <c r="H107" s="218">
        <v>84</v>
      </c>
    </row>
    <row r="108" spans="1:8" outlineLevel="2" x14ac:dyDescent="0.2">
      <c r="A108" s="208"/>
      <c r="B108" s="209" t="s">
        <v>163</v>
      </c>
      <c r="C108" s="210">
        <v>4651752.99</v>
      </c>
      <c r="D108" s="211">
        <v>69</v>
      </c>
      <c r="E108" s="212">
        <v>-98915.44</v>
      </c>
      <c r="F108" s="218">
        <v>23</v>
      </c>
      <c r="G108" s="212">
        <v>4552837.55</v>
      </c>
      <c r="H108" s="218">
        <v>92</v>
      </c>
    </row>
    <row r="109" spans="1:8" x14ac:dyDescent="0.2">
      <c r="A109" s="230" t="s">
        <v>36</v>
      </c>
      <c r="B109" s="230" t="s">
        <v>37</v>
      </c>
      <c r="C109" s="203">
        <v>28367975.460000001</v>
      </c>
      <c r="D109" s="217">
        <v>828</v>
      </c>
      <c r="E109" s="219">
        <v>1183747.02</v>
      </c>
      <c r="F109" s="220">
        <v>-5</v>
      </c>
      <c r="G109" s="219">
        <v>29551722.48</v>
      </c>
      <c r="H109" s="220">
        <v>823</v>
      </c>
    </row>
    <row r="110" spans="1:8" outlineLevel="2" x14ac:dyDescent="0.2">
      <c r="A110" s="208"/>
      <c r="B110" s="209" t="s">
        <v>152</v>
      </c>
      <c r="C110" s="210">
        <v>1630209.07</v>
      </c>
      <c r="D110" s="211">
        <v>67</v>
      </c>
      <c r="E110" s="212">
        <v>0</v>
      </c>
      <c r="F110" s="218">
        <v>0</v>
      </c>
      <c r="G110" s="212">
        <v>1630209.07</v>
      </c>
      <c r="H110" s="218">
        <v>67</v>
      </c>
    </row>
    <row r="111" spans="1:8" outlineLevel="2" x14ac:dyDescent="0.2">
      <c r="A111" s="208"/>
      <c r="B111" s="209" t="s">
        <v>153</v>
      </c>
      <c r="C111" s="210">
        <v>1633988.16</v>
      </c>
      <c r="D111" s="211">
        <v>53</v>
      </c>
      <c r="E111" s="212">
        <v>0</v>
      </c>
      <c r="F111" s="218">
        <v>14</v>
      </c>
      <c r="G111" s="212">
        <v>1633988.16</v>
      </c>
      <c r="H111" s="218">
        <v>67</v>
      </c>
    </row>
    <row r="112" spans="1:8" outlineLevel="2" x14ac:dyDescent="0.2">
      <c r="A112" s="208"/>
      <c r="B112" s="209" t="s">
        <v>154</v>
      </c>
      <c r="C112" s="210">
        <v>1173108.48</v>
      </c>
      <c r="D112" s="211">
        <v>56</v>
      </c>
      <c r="E112" s="212">
        <v>0</v>
      </c>
      <c r="F112" s="218">
        <v>13</v>
      </c>
      <c r="G112" s="212">
        <v>1173108.48</v>
      </c>
      <c r="H112" s="218">
        <v>69</v>
      </c>
    </row>
    <row r="113" spans="1:8" outlineLevel="2" x14ac:dyDescent="0.2">
      <c r="A113" s="208"/>
      <c r="B113" s="209" t="s">
        <v>155</v>
      </c>
      <c r="C113" s="210">
        <v>2463557.04</v>
      </c>
      <c r="D113" s="211">
        <v>59</v>
      </c>
      <c r="E113" s="212">
        <v>0</v>
      </c>
      <c r="F113" s="218">
        <v>18</v>
      </c>
      <c r="G113" s="212">
        <v>2463557.04</v>
      </c>
      <c r="H113" s="218">
        <v>77</v>
      </c>
    </row>
    <row r="114" spans="1:8" outlineLevel="2" x14ac:dyDescent="0.2">
      <c r="A114" s="208"/>
      <c r="B114" s="209" t="s">
        <v>156</v>
      </c>
      <c r="C114" s="210">
        <v>2660640.69</v>
      </c>
      <c r="D114" s="211">
        <v>60</v>
      </c>
      <c r="E114" s="212">
        <v>0</v>
      </c>
      <c r="F114" s="218">
        <v>17</v>
      </c>
      <c r="G114" s="212">
        <v>2660640.69</v>
      </c>
      <c r="H114" s="218">
        <v>77</v>
      </c>
    </row>
    <row r="115" spans="1:8" outlineLevel="2" x14ac:dyDescent="0.2">
      <c r="A115" s="208"/>
      <c r="B115" s="209" t="s">
        <v>157</v>
      </c>
      <c r="C115" s="210">
        <v>1817497.92</v>
      </c>
      <c r="D115" s="211">
        <v>56</v>
      </c>
      <c r="E115" s="212">
        <v>474852.3</v>
      </c>
      <c r="F115" s="218">
        <v>24</v>
      </c>
      <c r="G115" s="212">
        <v>2292350.2200000002</v>
      </c>
      <c r="H115" s="218">
        <v>80</v>
      </c>
    </row>
    <row r="116" spans="1:8" outlineLevel="2" x14ac:dyDescent="0.2">
      <c r="A116" s="208"/>
      <c r="B116" s="209" t="s">
        <v>158</v>
      </c>
      <c r="C116" s="210">
        <v>1817497.92</v>
      </c>
      <c r="D116" s="211">
        <v>56</v>
      </c>
      <c r="E116" s="212">
        <v>930152.64</v>
      </c>
      <c r="F116" s="218">
        <v>12</v>
      </c>
      <c r="G116" s="212">
        <v>2747650.56</v>
      </c>
      <c r="H116" s="218">
        <v>68</v>
      </c>
    </row>
    <row r="117" spans="1:8" outlineLevel="2" x14ac:dyDescent="0.2">
      <c r="A117" s="208"/>
      <c r="B117" s="209" t="s">
        <v>159</v>
      </c>
      <c r="C117" s="210">
        <v>1817497.92</v>
      </c>
      <c r="D117" s="211">
        <v>56</v>
      </c>
      <c r="E117" s="212">
        <v>1272130.21</v>
      </c>
      <c r="F117" s="218">
        <v>18</v>
      </c>
      <c r="G117" s="212">
        <v>3089628.13</v>
      </c>
      <c r="H117" s="218">
        <v>74</v>
      </c>
    </row>
    <row r="118" spans="1:8" outlineLevel="2" x14ac:dyDescent="0.2">
      <c r="A118" s="208"/>
      <c r="B118" s="209" t="s">
        <v>160</v>
      </c>
      <c r="C118" s="210">
        <v>1817497.92</v>
      </c>
      <c r="D118" s="211">
        <v>56</v>
      </c>
      <c r="E118" s="212">
        <v>1282703.02</v>
      </c>
      <c r="F118" s="218">
        <v>9</v>
      </c>
      <c r="G118" s="212">
        <v>3100200.94</v>
      </c>
      <c r="H118" s="218">
        <v>65</v>
      </c>
    </row>
    <row r="119" spans="1:8" outlineLevel="2" x14ac:dyDescent="0.2">
      <c r="A119" s="208"/>
      <c r="B119" s="209" t="s">
        <v>161</v>
      </c>
      <c r="C119" s="210">
        <v>1817497.92</v>
      </c>
      <c r="D119" s="211">
        <v>56</v>
      </c>
      <c r="E119" s="212">
        <v>1402048.46</v>
      </c>
      <c r="F119" s="218">
        <v>8</v>
      </c>
      <c r="G119" s="212">
        <v>3219546.38</v>
      </c>
      <c r="H119" s="218">
        <v>64</v>
      </c>
    </row>
    <row r="120" spans="1:8" outlineLevel="2" x14ac:dyDescent="0.2">
      <c r="A120" s="208"/>
      <c r="B120" s="209" t="s">
        <v>162</v>
      </c>
      <c r="C120" s="210">
        <v>7901484.5</v>
      </c>
      <c r="D120" s="211">
        <v>197</v>
      </c>
      <c r="E120" s="212">
        <v>-5362236.3899999997</v>
      </c>
      <c r="F120" s="218">
        <v>-130</v>
      </c>
      <c r="G120" s="212">
        <v>2539248.11</v>
      </c>
      <c r="H120" s="218">
        <v>67</v>
      </c>
    </row>
    <row r="121" spans="1:8" outlineLevel="2" x14ac:dyDescent="0.2">
      <c r="A121" s="208"/>
      <c r="B121" s="209" t="s">
        <v>163</v>
      </c>
      <c r="C121" s="210">
        <v>1817497.92</v>
      </c>
      <c r="D121" s="211">
        <v>56</v>
      </c>
      <c r="E121" s="212">
        <v>1184096.78</v>
      </c>
      <c r="F121" s="218">
        <v>-8</v>
      </c>
      <c r="G121" s="212">
        <v>3001594.7</v>
      </c>
      <c r="H121" s="218">
        <v>48</v>
      </c>
    </row>
    <row r="122" spans="1:8" x14ac:dyDescent="0.2">
      <c r="A122" s="230" t="s">
        <v>38</v>
      </c>
      <c r="B122" s="230" t="s">
        <v>39</v>
      </c>
      <c r="C122" s="203">
        <v>1546547.93</v>
      </c>
      <c r="D122" s="217">
        <v>200</v>
      </c>
      <c r="E122" s="219">
        <v>-1329904.99</v>
      </c>
      <c r="F122" s="220">
        <v>-101</v>
      </c>
      <c r="G122" s="219">
        <v>216642.94</v>
      </c>
      <c r="H122" s="220">
        <v>99</v>
      </c>
    </row>
    <row r="123" spans="1:8" outlineLevel="2" x14ac:dyDescent="0.2">
      <c r="A123" s="208"/>
      <c r="B123" s="229" t="s">
        <v>152</v>
      </c>
      <c r="C123" s="197">
        <v>54288.43</v>
      </c>
      <c r="D123" s="199">
        <v>44</v>
      </c>
      <c r="E123" s="214">
        <v>-48270.57</v>
      </c>
      <c r="F123" s="215">
        <v>-43</v>
      </c>
      <c r="G123" s="214">
        <v>6017.86</v>
      </c>
      <c r="H123" s="215">
        <v>1</v>
      </c>
    </row>
    <row r="124" spans="1:8" outlineLevel="2" x14ac:dyDescent="0.2">
      <c r="A124" s="208"/>
      <c r="B124" s="229" t="s">
        <v>154</v>
      </c>
      <c r="C124" s="197">
        <v>38263.08</v>
      </c>
      <c r="D124" s="199">
        <v>4</v>
      </c>
      <c r="E124" s="214">
        <v>-26227.360000000001</v>
      </c>
      <c r="F124" s="215">
        <v>10</v>
      </c>
      <c r="G124" s="214">
        <v>12035.72</v>
      </c>
      <c r="H124" s="215">
        <v>14</v>
      </c>
    </row>
    <row r="125" spans="1:8" outlineLevel="2" x14ac:dyDescent="0.2">
      <c r="A125" s="208"/>
      <c r="B125" s="229" t="s">
        <v>155</v>
      </c>
      <c r="C125" s="197">
        <v>153052.32</v>
      </c>
      <c r="D125" s="199">
        <v>16</v>
      </c>
      <c r="E125" s="214">
        <v>-128980.88</v>
      </c>
      <c r="F125" s="215">
        <v>12</v>
      </c>
      <c r="G125" s="214">
        <v>24071.439999999999</v>
      </c>
      <c r="H125" s="215">
        <v>28</v>
      </c>
    </row>
    <row r="126" spans="1:8" outlineLevel="2" x14ac:dyDescent="0.2">
      <c r="A126" s="208"/>
      <c r="B126" s="229" t="s">
        <v>156</v>
      </c>
      <c r="C126" s="197">
        <v>153052.32</v>
      </c>
      <c r="D126" s="199">
        <v>16</v>
      </c>
      <c r="E126" s="214">
        <v>-139813.04</v>
      </c>
      <c r="F126" s="215">
        <v>-8</v>
      </c>
      <c r="G126" s="214">
        <v>13239.28</v>
      </c>
      <c r="H126" s="215">
        <v>8</v>
      </c>
    </row>
    <row r="127" spans="1:8" outlineLevel="2" x14ac:dyDescent="0.2">
      <c r="A127" s="208"/>
      <c r="B127" s="229" t="s">
        <v>157</v>
      </c>
      <c r="C127" s="197">
        <v>153052.32</v>
      </c>
      <c r="D127" s="199">
        <v>16</v>
      </c>
      <c r="E127" s="214">
        <v>-142220.18</v>
      </c>
      <c r="F127" s="215">
        <v>-8</v>
      </c>
      <c r="G127" s="214">
        <v>10832.14</v>
      </c>
      <c r="H127" s="215">
        <v>8</v>
      </c>
    </row>
    <row r="128" spans="1:8" outlineLevel="2" x14ac:dyDescent="0.2">
      <c r="A128" s="208"/>
      <c r="B128" s="229" t="s">
        <v>158</v>
      </c>
      <c r="C128" s="197">
        <v>153052.32</v>
      </c>
      <c r="D128" s="199">
        <v>16</v>
      </c>
      <c r="E128" s="214">
        <v>-141016.6</v>
      </c>
      <c r="F128" s="215">
        <v>-8</v>
      </c>
      <c r="G128" s="214">
        <v>12035.72</v>
      </c>
      <c r="H128" s="215">
        <v>8</v>
      </c>
    </row>
    <row r="129" spans="1:8" outlineLevel="2" x14ac:dyDescent="0.2">
      <c r="A129" s="208"/>
      <c r="B129" s="229" t="s">
        <v>159</v>
      </c>
      <c r="C129" s="197">
        <v>153052.32</v>
      </c>
      <c r="D129" s="199">
        <v>16</v>
      </c>
      <c r="E129" s="214">
        <v>-128980.88</v>
      </c>
      <c r="F129" s="215">
        <v>-8</v>
      </c>
      <c r="G129" s="214">
        <v>24071.439999999999</v>
      </c>
      <c r="H129" s="215">
        <v>8</v>
      </c>
    </row>
    <row r="130" spans="1:8" outlineLevel="2" x14ac:dyDescent="0.2">
      <c r="A130" s="208"/>
      <c r="B130" s="229" t="s">
        <v>160</v>
      </c>
      <c r="C130" s="197">
        <v>153052.32</v>
      </c>
      <c r="D130" s="199">
        <v>16</v>
      </c>
      <c r="E130" s="214">
        <v>-122963.02</v>
      </c>
      <c r="F130" s="215">
        <v>-4</v>
      </c>
      <c r="G130" s="214">
        <v>30089.3</v>
      </c>
      <c r="H130" s="215">
        <v>12</v>
      </c>
    </row>
    <row r="131" spans="1:8" outlineLevel="2" x14ac:dyDescent="0.2">
      <c r="A131" s="208"/>
      <c r="B131" s="229" t="s">
        <v>161</v>
      </c>
      <c r="C131" s="197">
        <v>153052.32</v>
      </c>
      <c r="D131" s="199">
        <v>16</v>
      </c>
      <c r="E131" s="214">
        <v>-68802.28</v>
      </c>
      <c r="F131" s="215">
        <v>-4</v>
      </c>
      <c r="G131" s="214">
        <v>84250.04</v>
      </c>
      <c r="H131" s="215">
        <v>12</v>
      </c>
    </row>
    <row r="132" spans="1:8" outlineLevel="2" x14ac:dyDescent="0.2">
      <c r="A132" s="208"/>
      <c r="B132" s="229" t="s">
        <v>162</v>
      </c>
      <c r="C132" s="197">
        <v>153052.32</v>
      </c>
      <c r="D132" s="199">
        <v>16</v>
      </c>
      <c r="E132" s="214">
        <v>-153052.32</v>
      </c>
      <c r="F132" s="215">
        <v>-16</v>
      </c>
      <c r="G132" s="214">
        <v>0</v>
      </c>
      <c r="H132" s="215">
        <v>0</v>
      </c>
    </row>
    <row r="133" spans="1:8" outlineLevel="2" x14ac:dyDescent="0.2">
      <c r="A133" s="208"/>
      <c r="B133" s="229" t="s">
        <v>163</v>
      </c>
      <c r="C133" s="197">
        <v>229577.86</v>
      </c>
      <c r="D133" s="199">
        <v>24</v>
      </c>
      <c r="E133" s="214">
        <v>-229577.86</v>
      </c>
      <c r="F133" s="215">
        <v>-24</v>
      </c>
      <c r="G133" s="214">
        <v>0</v>
      </c>
      <c r="H133" s="215">
        <v>0</v>
      </c>
    </row>
    <row r="134" spans="1:8" x14ac:dyDescent="0.2">
      <c r="A134" s="230" t="s">
        <v>54</v>
      </c>
      <c r="B134" s="230" t="s">
        <v>55</v>
      </c>
      <c r="C134" s="203">
        <v>1982382.11</v>
      </c>
      <c r="D134" s="217">
        <v>132</v>
      </c>
      <c r="E134" s="219">
        <v>-1982382.11</v>
      </c>
      <c r="F134" s="220">
        <v>-132</v>
      </c>
      <c r="G134" s="219">
        <v>0</v>
      </c>
      <c r="H134" s="220">
        <v>0</v>
      </c>
    </row>
    <row r="135" spans="1:8" outlineLevel="2" x14ac:dyDescent="0.2">
      <c r="A135" s="208"/>
      <c r="B135" s="209" t="s">
        <v>152</v>
      </c>
      <c r="C135" s="210">
        <v>142859.6</v>
      </c>
      <c r="D135" s="211">
        <v>12</v>
      </c>
      <c r="E135" s="212">
        <v>-142859.6</v>
      </c>
      <c r="F135" s="218">
        <v>-12</v>
      </c>
      <c r="G135" s="212">
        <v>0</v>
      </c>
      <c r="H135" s="218">
        <v>0</v>
      </c>
    </row>
    <row r="136" spans="1:8" outlineLevel="2" x14ac:dyDescent="0.2">
      <c r="A136" s="208"/>
      <c r="B136" s="209" t="s">
        <v>153</v>
      </c>
      <c r="C136" s="210">
        <v>142859.6</v>
      </c>
      <c r="D136" s="211">
        <v>12</v>
      </c>
      <c r="E136" s="212">
        <v>-142859.6</v>
      </c>
      <c r="F136" s="218">
        <v>-12</v>
      </c>
      <c r="G136" s="212">
        <v>0</v>
      </c>
      <c r="H136" s="218">
        <v>0</v>
      </c>
    </row>
    <row r="137" spans="1:8" outlineLevel="2" x14ac:dyDescent="0.2">
      <c r="A137" s="208"/>
      <c r="B137" s="209" t="s">
        <v>154</v>
      </c>
      <c r="C137" s="210">
        <v>142859.6</v>
      </c>
      <c r="D137" s="211">
        <v>12</v>
      </c>
      <c r="E137" s="212">
        <v>-142859.6</v>
      </c>
      <c r="F137" s="218">
        <v>-12</v>
      </c>
      <c r="G137" s="212">
        <v>0</v>
      </c>
      <c r="H137" s="218">
        <v>0</v>
      </c>
    </row>
    <row r="138" spans="1:8" outlineLevel="2" x14ac:dyDescent="0.2">
      <c r="A138" s="208"/>
      <c r="B138" s="209" t="s">
        <v>155</v>
      </c>
      <c r="C138" s="210">
        <v>142859.6</v>
      </c>
      <c r="D138" s="211">
        <v>12</v>
      </c>
      <c r="E138" s="212">
        <v>-142859.6</v>
      </c>
      <c r="F138" s="218">
        <v>-12</v>
      </c>
      <c r="G138" s="212">
        <v>0</v>
      </c>
      <c r="H138" s="218">
        <v>0</v>
      </c>
    </row>
    <row r="139" spans="1:8" outlineLevel="2" x14ac:dyDescent="0.2">
      <c r="A139" s="208"/>
      <c r="B139" s="209" t="s">
        <v>156</v>
      </c>
      <c r="C139" s="210">
        <v>142859.6</v>
      </c>
      <c r="D139" s="211">
        <v>12</v>
      </c>
      <c r="E139" s="212">
        <v>-142859.6</v>
      </c>
      <c r="F139" s="218">
        <v>-12</v>
      </c>
      <c r="G139" s="212">
        <v>0</v>
      </c>
      <c r="H139" s="218">
        <v>0</v>
      </c>
    </row>
    <row r="140" spans="1:8" outlineLevel="2" x14ac:dyDescent="0.2">
      <c r="A140" s="208"/>
      <c r="B140" s="209" t="s">
        <v>157</v>
      </c>
      <c r="C140" s="210">
        <v>142859.6</v>
      </c>
      <c r="D140" s="211">
        <v>12</v>
      </c>
      <c r="E140" s="212">
        <v>-142859.6</v>
      </c>
      <c r="F140" s="218">
        <v>-12</v>
      </c>
      <c r="G140" s="212">
        <v>0</v>
      </c>
      <c r="H140" s="218">
        <v>0</v>
      </c>
    </row>
    <row r="141" spans="1:8" outlineLevel="2" x14ac:dyDescent="0.2">
      <c r="A141" s="208"/>
      <c r="B141" s="209" t="s">
        <v>158</v>
      </c>
      <c r="C141" s="210">
        <v>142859.6</v>
      </c>
      <c r="D141" s="211">
        <v>12</v>
      </c>
      <c r="E141" s="212">
        <v>-142859.6</v>
      </c>
      <c r="F141" s="218">
        <v>-12</v>
      </c>
      <c r="G141" s="212">
        <v>0</v>
      </c>
      <c r="H141" s="218">
        <v>0</v>
      </c>
    </row>
    <row r="142" spans="1:8" outlineLevel="2" x14ac:dyDescent="0.2">
      <c r="A142" s="208"/>
      <c r="B142" s="209" t="s">
        <v>159</v>
      </c>
      <c r="C142" s="210">
        <v>142859.6</v>
      </c>
      <c r="D142" s="211">
        <v>12</v>
      </c>
      <c r="E142" s="212">
        <v>-142859.6</v>
      </c>
      <c r="F142" s="218">
        <v>-12</v>
      </c>
      <c r="G142" s="212">
        <v>0</v>
      </c>
      <c r="H142" s="218">
        <v>0</v>
      </c>
    </row>
    <row r="143" spans="1:8" outlineLevel="2" x14ac:dyDescent="0.2">
      <c r="A143" s="208"/>
      <c r="B143" s="209" t="s">
        <v>160</v>
      </c>
      <c r="C143" s="210">
        <v>196637.15</v>
      </c>
      <c r="D143" s="211">
        <v>12</v>
      </c>
      <c r="E143" s="212">
        <v>-196637.15</v>
      </c>
      <c r="F143" s="218">
        <v>-12</v>
      </c>
      <c r="G143" s="212">
        <v>0</v>
      </c>
      <c r="H143" s="218">
        <v>0</v>
      </c>
    </row>
    <row r="144" spans="1:8" outlineLevel="2" x14ac:dyDescent="0.2">
      <c r="A144" s="208"/>
      <c r="B144" s="209" t="s">
        <v>161</v>
      </c>
      <c r="C144" s="210">
        <v>214289.4</v>
      </c>
      <c r="D144" s="211">
        <v>8</v>
      </c>
      <c r="E144" s="212">
        <v>-214289.4</v>
      </c>
      <c r="F144" s="218">
        <v>-8</v>
      </c>
      <c r="G144" s="212">
        <v>0</v>
      </c>
      <c r="H144" s="218">
        <v>0</v>
      </c>
    </row>
    <row r="145" spans="1:8" outlineLevel="2" x14ac:dyDescent="0.2">
      <c r="A145" s="208"/>
      <c r="B145" s="209" t="s">
        <v>162</v>
      </c>
      <c r="C145" s="210">
        <v>214289.4</v>
      </c>
      <c r="D145" s="211">
        <v>8</v>
      </c>
      <c r="E145" s="212">
        <v>-214289.4</v>
      </c>
      <c r="F145" s="218">
        <v>-8</v>
      </c>
      <c r="G145" s="212">
        <v>0</v>
      </c>
      <c r="H145" s="218">
        <v>0</v>
      </c>
    </row>
    <row r="146" spans="1:8" outlineLevel="2" x14ac:dyDescent="0.2">
      <c r="A146" s="208"/>
      <c r="B146" s="209" t="s">
        <v>163</v>
      </c>
      <c r="C146" s="210">
        <v>214289.36</v>
      </c>
      <c r="D146" s="211">
        <v>8</v>
      </c>
      <c r="E146" s="212">
        <v>-214289.36</v>
      </c>
      <c r="F146" s="218">
        <v>-8</v>
      </c>
      <c r="G146" s="212">
        <v>0</v>
      </c>
      <c r="H146" s="218">
        <v>0</v>
      </c>
    </row>
    <row r="147" spans="1:8" x14ac:dyDescent="0.2">
      <c r="A147" s="230" t="s">
        <v>56</v>
      </c>
      <c r="B147" s="230" t="s">
        <v>57</v>
      </c>
      <c r="C147" s="203">
        <v>1180486.92</v>
      </c>
      <c r="D147" s="217">
        <v>120</v>
      </c>
      <c r="E147" s="219">
        <v>1898.14</v>
      </c>
      <c r="F147" s="220">
        <v>25</v>
      </c>
      <c r="G147" s="219">
        <v>1182385.06</v>
      </c>
      <c r="H147" s="220">
        <v>145</v>
      </c>
    </row>
    <row r="148" spans="1:8" outlineLevel="2" x14ac:dyDescent="0.2">
      <c r="A148" s="208"/>
      <c r="B148" s="209" t="s">
        <v>152</v>
      </c>
      <c r="C148" s="210">
        <v>75142.8</v>
      </c>
      <c r="D148" s="211">
        <v>11</v>
      </c>
      <c r="E148" s="212">
        <v>0</v>
      </c>
      <c r="F148" s="218">
        <v>0</v>
      </c>
      <c r="G148" s="212">
        <v>75142.8</v>
      </c>
      <c r="H148" s="218">
        <v>11</v>
      </c>
    </row>
    <row r="149" spans="1:8" outlineLevel="2" x14ac:dyDescent="0.2">
      <c r="A149" s="208"/>
      <c r="B149" s="209" t="s">
        <v>153</v>
      </c>
      <c r="C149" s="210">
        <v>123902.74</v>
      </c>
      <c r="D149" s="211">
        <v>9</v>
      </c>
      <c r="E149" s="212">
        <v>19542.41</v>
      </c>
      <c r="F149" s="218">
        <v>7</v>
      </c>
      <c r="G149" s="212">
        <v>143445.15</v>
      </c>
      <c r="H149" s="218">
        <v>16</v>
      </c>
    </row>
    <row r="150" spans="1:8" outlineLevel="2" x14ac:dyDescent="0.2">
      <c r="A150" s="208"/>
      <c r="B150" s="209" t="s">
        <v>154</v>
      </c>
      <c r="C150" s="210">
        <v>99522.9</v>
      </c>
      <c r="D150" s="211">
        <v>10</v>
      </c>
      <c r="E150" s="212">
        <v>-7470.13</v>
      </c>
      <c r="F150" s="218">
        <v>0</v>
      </c>
      <c r="G150" s="212">
        <v>92052.77</v>
      </c>
      <c r="H150" s="218">
        <v>10</v>
      </c>
    </row>
    <row r="151" spans="1:8" outlineLevel="2" x14ac:dyDescent="0.2">
      <c r="A151" s="208"/>
      <c r="B151" s="209" t="s">
        <v>155</v>
      </c>
      <c r="C151" s="210">
        <v>99522.9</v>
      </c>
      <c r="D151" s="211">
        <v>10</v>
      </c>
      <c r="E151" s="212">
        <v>-22755.35</v>
      </c>
      <c r="F151" s="218">
        <v>0</v>
      </c>
      <c r="G151" s="212">
        <v>76767.55</v>
      </c>
      <c r="H151" s="218">
        <v>10</v>
      </c>
    </row>
    <row r="152" spans="1:8" outlineLevel="2" x14ac:dyDescent="0.2">
      <c r="A152" s="208"/>
      <c r="B152" s="209" t="s">
        <v>156</v>
      </c>
      <c r="C152" s="210">
        <v>85735.28</v>
      </c>
      <c r="D152" s="211">
        <v>10</v>
      </c>
      <c r="E152" s="212">
        <v>-55645.98</v>
      </c>
      <c r="F152" s="218">
        <v>-5</v>
      </c>
      <c r="G152" s="212">
        <v>30089.3</v>
      </c>
      <c r="H152" s="218">
        <v>5</v>
      </c>
    </row>
    <row r="153" spans="1:8" outlineLevel="2" x14ac:dyDescent="0.2">
      <c r="A153" s="208"/>
      <c r="B153" s="209" t="s">
        <v>157</v>
      </c>
      <c r="C153" s="210">
        <v>99522.9</v>
      </c>
      <c r="D153" s="211">
        <v>10</v>
      </c>
      <c r="E153" s="212">
        <v>-16416.47</v>
      </c>
      <c r="F153" s="218">
        <v>0</v>
      </c>
      <c r="G153" s="212">
        <v>83106.429999999993</v>
      </c>
      <c r="H153" s="218">
        <v>10</v>
      </c>
    </row>
    <row r="154" spans="1:8" outlineLevel="2" x14ac:dyDescent="0.2">
      <c r="A154" s="208"/>
      <c r="B154" s="209" t="s">
        <v>158</v>
      </c>
      <c r="C154" s="210">
        <v>99522.9</v>
      </c>
      <c r="D154" s="211">
        <v>10</v>
      </c>
      <c r="E154" s="212">
        <v>41976.480000000003</v>
      </c>
      <c r="F154" s="218">
        <v>8</v>
      </c>
      <c r="G154" s="212">
        <v>141499.38</v>
      </c>
      <c r="H154" s="218">
        <v>18</v>
      </c>
    </row>
    <row r="155" spans="1:8" outlineLevel="2" x14ac:dyDescent="0.2">
      <c r="A155" s="208"/>
      <c r="B155" s="209" t="s">
        <v>159</v>
      </c>
      <c r="C155" s="210">
        <v>99522.9</v>
      </c>
      <c r="D155" s="211">
        <v>10</v>
      </c>
      <c r="E155" s="212">
        <v>66689.960000000006</v>
      </c>
      <c r="F155" s="218">
        <v>10</v>
      </c>
      <c r="G155" s="212">
        <v>166212.85999999999</v>
      </c>
      <c r="H155" s="218">
        <v>20</v>
      </c>
    </row>
    <row r="156" spans="1:8" outlineLevel="2" x14ac:dyDescent="0.2">
      <c r="A156" s="208"/>
      <c r="B156" s="209" t="s">
        <v>160</v>
      </c>
      <c r="C156" s="210">
        <v>99522.9</v>
      </c>
      <c r="D156" s="211">
        <v>10</v>
      </c>
      <c r="E156" s="212">
        <v>-36094.800000000003</v>
      </c>
      <c r="F156" s="218">
        <v>-2</v>
      </c>
      <c r="G156" s="212">
        <v>63428.1</v>
      </c>
      <c r="H156" s="218">
        <v>8</v>
      </c>
    </row>
    <row r="157" spans="1:8" outlineLevel="2" x14ac:dyDescent="0.2">
      <c r="A157" s="208"/>
      <c r="B157" s="209" t="s">
        <v>161</v>
      </c>
      <c r="C157" s="210">
        <v>99522.9</v>
      </c>
      <c r="D157" s="211">
        <v>10</v>
      </c>
      <c r="E157" s="212">
        <v>-1131.25</v>
      </c>
      <c r="F157" s="218">
        <v>0</v>
      </c>
      <c r="G157" s="212">
        <v>98391.65</v>
      </c>
      <c r="H157" s="218">
        <v>10</v>
      </c>
    </row>
    <row r="158" spans="1:8" outlineLevel="2" x14ac:dyDescent="0.2">
      <c r="A158" s="208"/>
      <c r="B158" s="209" t="s">
        <v>162</v>
      </c>
      <c r="C158" s="210">
        <v>99522.9</v>
      </c>
      <c r="D158" s="211">
        <v>10</v>
      </c>
      <c r="E158" s="212">
        <v>-30076.94</v>
      </c>
      <c r="F158" s="218">
        <v>-1</v>
      </c>
      <c r="G158" s="212">
        <v>69445.960000000006</v>
      </c>
      <c r="H158" s="218">
        <v>9</v>
      </c>
    </row>
    <row r="159" spans="1:8" outlineLevel="2" x14ac:dyDescent="0.2">
      <c r="A159" s="208"/>
      <c r="B159" s="209" t="s">
        <v>163</v>
      </c>
      <c r="C159" s="210">
        <v>99522.9</v>
      </c>
      <c r="D159" s="211">
        <v>10</v>
      </c>
      <c r="E159" s="212">
        <v>43280.21</v>
      </c>
      <c r="F159" s="218">
        <v>8</v>
      </c>
      <c r="G159" s="212">
        <v>142803.10999999999</v>
      </c>
      <c r="H159" s="218">
        <v>18</v>
      </c>
    </row>
    <row r="160" spans="1:8" x14ac:dyDescent="0.2">
      <c r="A160" s="230" t="s">
        <v>60</v>
      </c>
      <c r="B160" s="230" t="s">
        <v>61</v>
      </c>
      <c r="C160" s="203">
        <v>5687484.4800000004</v>
      </c>
      <c r="D160" s="217">
        <v>471</v>
      </c>
      <c r="E160" s="219">
        <v>177114.13</v>
      </c>
      <c r="F160" s="220">
        <v>17</v>
      </c>
      <c r="G160" s="219">
        <v>5864598.6100000003</v>
      </c>
      <c r="H160" s="220">
        <v>488</v>
      </c>
    </row>
    <row r="161" spans="1:8" outlineLevel="2" x14ac:dyDescent="0.2">
      <c r="A161" s="208"/>
      <c r="B161" s="209" t="s">
        <v>152</v>
      </c>
      <c r="C161" s="210">
        <v>651404.67000000004</v>
      </c>
      <c r="D161" s="211">
        <v>51</v>
      </c>
      <c r="E161" s="212">
        <v>0</v>
      </c>
      <c r="F161" s="218">
        <v>0</v>
      </c>
      <c r="G161" s="212">
        <v>651404.67000000004</v>
      </c>
      <c r="H161" s="218">
        <v>51</v>
      </c>
    </row>
    <row r="162" spans="1:8" outlineLevel="2" x14ac:dyDescent="0.2">
      <c r="A162" s="208"/>
      <c r="B162" s="209" t="s">
        <v>153</v>
      </c>
      <c r="C162" s="210">
        <v>550716.92000000004</v>
      </c>
      <c r="D162" s="211">
        <v>42</v>
      </c>
      <c r="E162" s="212">
        <v>0</v>
      </c>
      <c r="F162" s="218">
        <v>11</v>
      </c>
      <c r="G162" s="212">
        <v>550716.92000000004</v>
      </c>
      <c r="H162" s="218">
        <v>53</v>
      </c>
    </row>
    <row r="163" spans="1:8" outlineLevel="2" x14ac:dyDescent="0.2">
      <c r="A163" s="208"/>
      <c r="B163" s="209" t="s">
        <v>154</v>
      </c>
      <c r="C163" s="210">
        <v>408474.74</v>
      </c>
      <c r="D163" s="211">
        <v>46</v>
      </c>
      <c r="E163" s="212">
        <v>0</v>
      </c>
      <c r="F163" s="218">
        <v>0</v>
      </c>
      <c r="G163" s="212">
        <v>408474.74</v>
      </c>
      <c r="H163" s="218">
        <v>46</v>
      </c>
    </row>
    <row r="164" spans="1:8" outlineLevel="2" x14ac:dyDescent="0.2">
      <c r="A164" s="208"/>
      <c r="B164" s="209" t="s">
        <v>155</v>
      </c>
      <c r="C164" s="210">
        <v>494303.79</v>
      </c>
      <c r="D164" s="211">
        <v>42</v>
      </c>
      <c r="E164" s="212">
        <v>0</v>
      </c>
      <c r="F164" s="218">
        <v>0</v>
      </c>
      <c r="G164" s="212">
        <v>494303.79</v>
      </c>
      <c r="H164" s="218">
        <v>42</v>
      </c>
    </row>
    <row r="165" spans="1:8" outlineLevel="2" x14ac:dyDescent="0.2">
      <c r="A165" s="208"/>
      <c r="B165" s="209" t="s">
        <v>156</v>
      </c>
      <c r="C165" s="210">
        <v>472900.56</v>
      </c>
      <c r="D165" s="211">
        <v>34</v>
      </c>
      <c r="E165" s="212">
        <v>0</v>
      </c>
      <c r="F165" s="218">
        <v>7</v>
      </c>
      <c r="G165" s="212">
        <v>472900.56</v>
      </c>
      <c r="H165" s="218">
        <v>41</v>
      </c>
    </row>
    <row r="166" spans="1:8" outlineLevel="2" x14ac:dyDescent="0.2">
      <c r="A166" s="208"/>
      <c r="B166" s="209" t="s">
        <v>157</v>
      </c>
      <c r="C166" s="210">
        <v>335251</v>
      </c>
      <c r="D166" s="211">
        <v>28</v>
      </c>
      <c r="E166" s="212">
        <v>215974.68</v>
      </c>
      <c r="F166" s="218">
        <v>15</v>
      </c>
      <c r="G166" s="212">
        <v>551225.68000000005</v>
      </c>
      <c r="H166" s="218">
        <v>43</v>
      </c>
    </row>
    <row r="167" spans="1:8" outlineLevel="2" x14ac:dyDescent="0.2">
      <c r="A167" s="208"/>
      <c r="B167" s="209" t="s">
        <v>158</v>
      </c>
      <c r="C167" s="210">
        <v>335251</v>
      </c>
      <c r="D167" s="211">
        <v>28</v>
      </c>
      <c r="E167" s="212">
        <v>122355.69</v>
      </c>
      <c r="F167" s="218">
        <v>4</v>
      </c>
      <c r="G167" s="212">
        <v>457606.69</v>
      </c>
      <c r="H167" s="218">
        <v>32</v>
      </c>
    </row>
    <row r="168" spans="1:8" outlineLevel="2" x14ac:dyDescent="0.2">
      <c r="A168" s="208"/>
      <c r="B168" s="209" t="s">
        <v>159</v>
      </c>
      <c r="C168" s="210">
        <v>335251</v>
      </c>
      <c r="D168" s="211">
        <v>28</v>
      </c>
      <c r="E168" s="212">
        <v>15443.63</v>
      </c>
      <c r="F168" s="218">
        <v>0</v>
      </c>
      <c r="G168" s="212">
        <v>350694.63</v>
      </c>
      <c r="H168" s="218">
        <v>28</v>
      </c>
    </row>
    <row r="169" spans="1:8" outlineLevel="2" x14ac:dyDescent="0.2">
      <c r="A169" s="208"/>
      <c r="B169" s="209" t="s">
        <v>160</v>
      </c>
      <c r="C169" s="210">
        <v>335251</v>
      </c>
      <c r="D169" s="211">
        <v>28</v>
      </c>
      <c r="E169" s="212">
        <v>350587.23</v>
      </c>
      <c r="F169" s="218">
        <v>18</v>
      </c>
      <c r="G169" s="212">
        <v>685838.23</v>
      </c>
      <c r="H169" s="218">
        <v>46</v>
      </c>
    </row>
    <row r="170" spans="1:8" outlineLevel="2" x14ac:dyDescent="0.2">
      <c r="A170" s="208"/>
      <c r="B170" s="209" t="s">
        <v>161</v>
      </c>
      <c r="C170" s="210">
        <v>388560.73</v>
      </c>
      <c r="D170" s="211">
        <v>31</v>
      </c>
      <c r="E170" s="212">
        <v>54800.29</v>
      </c>
      <c r="F170" s="218">
        <v>4</v>
      </c>
      <c r="G170" s="212">
        <v>443361.02</v>
      </c>
      <c r="H170" s="218">
        <v>35</v>
      </c>
    </row>
    <row r="171" spans="1:8" outlineLevel="2" x14ac:dyDescent="0.2">
      <c r="A171" s="208"/>
      <c r="B171" s="209" t="s">
        <v>162</v>
      </c>
      <c r="C171" s="210">
        <v>1044868.07</v>
      </c>
      <c r="D171" s="211">
        <v>85</v>
      </c>
      <c r="E171" s="212">
        <v>-759707.43</v>
      </c>
      <c r="F171" s="218">
        <v>-59</v>
      </c>
      <c r="G171" s="212">
        <v>285160.64</v>
      </c>
      <c r="H171" s="218">
        <v>26</v>
      </c>
    </row>
    <row r="172" spans="1:8" outlineLevel="2" x14ac:dyDescent="0.2">
      <c r="A172" s="208"/>
      <c r="B172" s="209" t="s">
        <v>163</v>
      </c>
      <c r="C172" s="210">
        <v>335251</v>
      </c>
      <c r="D172" s="211">
        <v>28</v>
      </c>
      <c r="E172" s="212">
        <v>177660.04</v>
      </c>
      <c r="F172" s="218">
        <v>17</v>
      </c>
      <c r="G172" s="212">
        <v>512911.04</v>
      </c>
      <c r="H172" s="218">
        <v>45</v>
      </c>
    </row>
    <row r="173" spans="1:8" x14ac:dyDescent="0.2">
      <c r="A173" s="230" t="s">
        <v>62</v>
      </c>
      <c r="B173" s="230" t="s">
        <v>63</v>
      </c>
      <c r="C173" s="203">
        <v>1736081.69</v>
      </c>
      <c r="D173" s="217">
        <v>177</v>
      </c>
      <c r="E173" s="219">
        <v>-132667.1</v>
      </c>
      <c r="F173" s="220"/>
      <c r="G173" s="219">
        <v>1603414.59</v>
      </c>
      <c r="H173" s="220">
        <v>177</v>
      </c>
    </row>
    <row r="174" spans="1:8" outlineLevel="2" x14ac:dyDescent="0.2">
      <c r="A174" s="208"/>
      <c r="B174" s="209" t="s">
        <v>152</v>
      </c>
      <c r="C174" s="210">
        <v>93517.4</v>
      </c>
      <c r="D174" s="211">
        <v>13</v>
      </c>
      <c r="E174" s="212">
        <v>0</v>
      </c>
      <c r="F174" s="218"/>
      <c r="G174" s="212">
        <v>93517.4</v>
      </c>
      <c r="H174" s="218">
        <v>13</v>
      </c>
    </row>
    <row r="175" spans="1:8" outlineLevel="2" x14ac:dyDescent="0.2">
      <c r="A175" s="208"/>
      <c r="B175" s="209" t="s">
        <v>153</v>
      </c>
      <c r="C175" s="210">
        <v>255836.03</v>
      </c>
      <c r="D175" s="211">
        <v>16</v>
      </c>
      <c r="E175" s="212">
        <v>0</v>
      </c>
      <c r="F175" s="218"/>
      <c r="G175" s="212">
        <v>255836.03</v>
      </c>
      <c r="H175" s="218">
        <v>16</v>
      </c>
    </row>
    <row r="176" spans="1:8" outlineLevel="2" x14ac:dyDescent="0.2">
      <c r="A176" s="208"/>
      <c r="B176" s="209" t="s">
        <v>154</v>
      </c>
      <c r="C176" s="210">
        <v>121548.2</v>
      </c>
      <c r="D176" s="211">
        <v>13</v>
      </c>
      <c r="E176" s="212">
        <v>0</v>
      </c>
      <c r="F176" s="218"/>
      <c r="G176" s="212">
        <v>121548.2</v>
      </c>
      <c r="H176" s="218">
        <v>13</v>
      </c>
    </row>
    <row r="177" spans="1:8" outlineLevel="2" x14ac:dyDescent="0.2">
      <c r="A177" s="208"/>
      <c r="B177" s="209" t="s">
        <v>155</v>
      </c>
      <c r="C177" s="210">
        <v>282488.73</v>
      </c>
      <c r="D177" s="211">
        <v>23</v>
      </c>
      <c r="E177" s="212">
        <v>0</v>
      </c>
      <c r="F177" s="218"/>
      <c r="G177" s="212">
        <v>282488.73</v>
      </c>
      <c r="H177" s="218">
        <v>23</v>
      </c>
    </row>
    <row r="178" spans="1:8" outlineLevel="2" x14ac:dyDescent="0.2">
      <c r="A178" s="208"/>
      <c r="B178" s="209" t="s">
        <v>156</v>
      </c>
      <c r="C178" s="210">
        <v>163869.71</v>
      </c>
      <c r="D178" s="211">
        <v>17</v>
      </c>
      <c r="E178" s="212">
        <v>0</v>
      </c>
      <c r="F178" s="218"/>
      <c r="G178" s="212">
        <v>163869.71</v>
      </c>
      <c r="H178" s="218">
        <v>17</v>
      </c>
    </row>
    <row r="179" spans="1:8" outlineLevel="2" x14ac:dyDescent="0.2">
      <c r="A179" s="208"/>
      <c r="B179" s="209" t="s">
        <v>157</v>
      </c>
      <c r="C179" s="210">
        <v>121284.54</v>
      </c>
      <c r="D179" s="211">
        <v>13</v>
      </c>
      <c r="E179" s="212">
        <v>5571.66</v>
      </c>
      <c r="F179" s="218"/>
      <c r="G179" s="212">
        <v>126856.2</v>
      </c>
      <c r="H179" s="218">
        <v>13</v>
      </c>
    </row>
    <row r="180" spans="1:8" outlineLevel="2" x14ac:dyDescent="0.2">
      <c r="A180" s="208"/>
      <c r="B180" s="209" t="s">
        <v>158</v>
      </c>
      <c r="C180" s="210">
        <v>121284.54</v>
      </c>
      <c r="D180" s="211">
        <v>13</v>
      </c>
      <c r="E180" s="212">
        <v>5571.66</v>
      </c>
      <c r="F180" s="218"/>
      <c r="G180" s="212">
        <v>126856.2</v>
      </c>
      <c r="H180" s="218">
        <v>13</v>
      </c>
    </row>
    <row r="181" spans="1:8" outlineLevel="2" x14ac:dyDescent="0.2">
      <c r="A181" s="208"/>
      <c r="B181" s="209" t="s">
        <v>159</v>
      </c>
      <c r="C181" s="210">
        <v>121284.54</v>
      </c>
      <c r="D181" s="211">
        <v>13</v>
      </c>
      <c r="E181" s="212">
        <v>-101606.21</v>
      </c>
      <c r="F181" s="218"/>
      <c r="G181" s="212">
        <v>19678.330000000002</v>
      </c>
      <c r="H181" s="218">
        <v>13</v>
      </c>
    </row>
    <row r="182" spans="1:8" outlineLevel="2" x14ac:dyDescent="0.2">
      <c r="A182" s="208"/>
      <c r="B182" s="209" t="s">
        <v>160</v>
      </c>
      <c r="C182" s="210">
        <v>102784.76</v>
      </c>
      <c r="D182" s="211">
        <v>13</v>
      </c>
      <c r="E182" s="212">
        <v>0</v>
      </c>
      <c r="F182" s="218"/>
      <c r="G182" s="212">
        <v>102784.76</v>
      </c>
      <c r="H182" s="218">
        <v>13</v>
      </c>
    </row>
    <row r="183" spans="1:8" outlineLevel="2" x14ac:dyDescent="0.2">
      <c r="A183" s="208"/>
      <c r="B183" s="209" t="s">
        <v>161</v>
      </c>
      <c r="C183" s="210">
        <v>72295.31</v>
      </c>
      <c r="D183" s="211">
        <v>13</v>
      </c>
      <c r="E183" s="212">
        <v>-8867.2099999999991</v>
      </c>
      <c r="F183" s="218"/>
      <c r="G183" s="212">
        <v>63428.1</v>
      </c>
      <c r="H183" s="218">
        <v>13</v>
      </c>
    </row>
    <row r="184" spans="1:8" outlineLevel="2" x14ac:dyDescent="0.2">
      <c r="A184" s="208"/>
      <c r="B184" s="209" t="s">
        <v>162</v>
      </c>
      <c r="C184" s="210">
        <v>121284.54</v>
      </c>
      <c r="D184" s="211">
        <v>13</v>
      </c>
      <c r="E184" s="212">
        <v>-103230.96</v>
      </c>
      <c r="F184" s="218"/>
      <c r="G184" s="212">
        <v>18053.580000000002</v>
      </c>
      <c r="H184" s="218">
        <v>13</v>
      </c>
    </row>
    <row r="185" spans="1:8" outlineLevel="2" x14ac:dyDescent="0.2">
      <c r="A185" s="208"/>
      <c r="B185" s="209" t="s">
        <v>163</v>
      </c>
      <c r="C185" s="210">
        <v>158603.39000000001</v>
      </c>
      <c r="D185" s="211">
        <v>17</v>
      </c>
      <c r="E185" s="212">
        <v>69893.960000000006</v>
      </c>
      <c r="F185" s="218"/>
      <c r="G185" s="212">
        <v>228497.35</v>
      </c>
      <c r="H185" s="218">
        <v>17</v>
      </c>
    </row>
    <row r="186" spans="1:8" x14ac:dyDescent="0.2">
      <c r="A186" s="230" t="s">
        <v>64</v>
      </c>
      <c r="B186" s="230" t="s">
        <v>65</v>
      </c>
      <c r="C186" s="203">
        <v>64925957.740000002</v>
      </c>
      <c r="D186" s="204">
        <v>1906</v>
      </c>
      <c r="E186" s="219">
        <v>949290.39</v>
      </c>
      <c r="F186" s="220">
        <v>4</v>
      </c>
      <c r="G186" s="219">
        <v>65875248.130000003</v>
      </c>
      <c r="H186" s="220">
        <v>1910</v>
      </c>
    </row>
    <row r="187" spans="1:8" outlineLevel="2" x14ac:dyDescent="0.2">
      <c r="A187" s="208"/>
      <c r="B187" s="209" t="s">
        <v>152</v>
      </c>
      <c r="C187" s="210">
        <v>5625523.4299999997</v>
      </c>
      <c r="D187" s="211">
        <v>177</v>
      </c>
      <c r="E187" s="212">
        <v>0</v>
      </c>
      <c r="F187" s="218">
        <v>0</v>
      </c>
      <c r="G187" s="212">
        <v>5625523.4299999997</v>
      </c>
      <c r="H187" s="218">
        <v>177</v>
      </c>
    </row>
    <row r="188" spans="1:8" outlineLevel="2" x14ac:dyDescent="0.2">
      <c r="A188" s="208"/>
      <c r="B188" s="209" t="s">
        <v>153</v>
      </c>
      <c r="C188" s="210">
        <v>4901934.8</v>
      </c>
      <c r="D188" s="211">
        <v>109</v>
      </c>
      <c r="E188" s="212">
        <v>0</v>
      </c>
      <c r="F188" s="218">
        <v>63</v>
      </c>
      <c r="G188" s="212">
        <v>4901934.8</v>
      </c>
      <c r="H188" s="218">
        <v>172</v>
      </c>
    </row>
    <row r="189" spans="1:8" outlineLevel="2" x14ac:dyDescent="0.2">
      <c r="A189" s="208"/>
      <c r="B189" s="209" t="s">
        <v>154</v>
      </c>
      <c r="C189" s="210">
        <v>6237322.7800000003</v>
      </c>
      <c r="D189" s="211">
        <v>154</v>
      </c>
      <c r="E189" s="212">
        <v>0</v>
      </c>
      <c r="F189" s="218">
        <v>34</v>
      </c>
      <c r="G189" s="212">
        <v>6237322.7800000003</v>
      </c>
      <c r="H189" s="218">
        <v>188</v>
      </c>
    </row>
    <row r="190" spans="1:8" outlineLevel="2" x14ac:dyDescent="0.2">
      <c r="A190" s="208"/>
      <c r="B190" s="209" t="s">
        <v>155</v>
      </c>
      <c r="C190" s="210">
        <v>6596885</v>
      </c>
      <c r="D190" s="211">
        <v>133</v>
      </c>
      <c r="E190" s="212">
        <v>0</v>
      </c>
      <c r="F190" s="218">
        <v>59</v>
      </c>
      <c r="G190" s="212">
        <v>6596885</v>
      </c>
      <c r="H190" s="218">
        <v>192</v>
      </c>
    </row>
    <row r="191" spans="1:8" outlineLevel="2" x14ac:dyDescent="0.2">
      <c r="A191" s="208"/>
      <c r="B191" s="209" t="s">
        <v>156</v>
      </c>
      <c r="C191" s="210">
        <v>5237620.91</v>
      </c>
      <c r="D191" s="211">
        <v>138</v>
      </c>
      <c r="E191" s="212">
        <v>0</v>
      </c>
      <c r="F191" s="218">
        <v>18</v>
      </c>
      <c r="G191" s="212">
        <v>5237620.91</v>
      </c>
      <c r="H191" s="218">
        <v>156</v>
      </c>
    </row>
    <row r="192" spans="1:8" outlineLevel="2" x14ac:dyDescent="0.2">
      <c r="A192" s="208"/>
      <c r="B192" s="209" t="s">
        <v>157</v>
      </c>
      <c r="C192" s="210">
        <v>4997912.22</v>
      </c>
      <c r="D192" s="211">
        <v>126</v>
      </c>
      <c r="E192" s="212">
        <v>-595607.28</v>
      </c>
      <c r="F192" s="218">
        <v>11</v>
      </c>
      <c r="G192" s="212">
        <v>4402304.9400000004</v>
      </c>
      <c r="H192" s="218">
        <v>137</v>
      </c>
    </row>
    <row r="193" spans="1:8" outlineLevel="2" x14ac:dyDescent="0.2">
      <c r="A193" s="208"/>
      <c r="B193" s="209" t="s">
        <v>158</v>
      </c>
      <c r="C193" s="210">
        <v>4997912.22</v>
      </c>
      <c r="D193" s="211">
        <v>126</v>
      </c>
      <c r="E193" s="212">
        <v>218561.87</v>
      </c>
      <c r="F193" s="218">
        <v>18</v>
      </c>
      <c r="G193" s="212">
        <v>5216474.09</v>
      </c>
      <c r="H193" s="218">
        <v>144</v>
      </c>
    </row>
    <row r="194" spans="1:8" outlineLevel="2" x14ac:dyDescent="0.2">
      <c r="A194" s="208"/>
      <c r="B194" s="209" t="s">
        <v>159</v>
      </c>
      <c r="C194" s="210">
        <v>4997912.22</v>
      </c>
      <c r="D194" s="211">
        <v>126</v>
      </c>
      <c r="E194" s="212">
        <v>410953.44</v>
      </c>
      <c r="F194" s="218">
        <v>33</v>
      </c>
      <c r="G194" s="212">
        <v>5408865.6600000001</v>
      </c>
      <c r="H194" s="218">
        <v>159</v>
      </c>
    </row>
    <row r="195" spans="1:8" outlineLevel="2" x14ac:dyDescent="0.2">
      <c r="A195" s="208"/>
      <c r="B195" s="209" t="s">
        <v>160</v>
      </c>
      <c r="C195" s="210">
        <v>4997912.22</v>
      </c>
      <c r="D195" s="211">
        <v>126</v>
      </c>
      <c r="E195" s="212">
        <v>-144744.03</v>
      </c>
      <c r="F195" s="218">
        <v>26</v>
      </c>
      <c r="G195" s="212">
        <v>4853168.1900000004</v>
      </c>
      <c r="H195" s="218">
        <v>152</v>
      </c>
    </row>
    <row r="196" spans="1:8" outlineLevel="2" x14ac:dyDescent="0.2">
      <c r="A196" s="208"/>
      <c r="B196" s="209" t="s">
        <v>161</v>
      </c>
      <c r="C196" s="210">
        <v>4997912.22</v>
      </c>
      <c r="D196" s="211">
        <v>126</v>
      </c>
      <c r="E196" s="212">
        <v>1263486.6399999999</v>
      </c>
      <c r="F196" s="218">
        <v>34</v>
      </c>
      <c r="G196" s="212">
        <v>6261398.8600000003</v>
      </c>
      <c r="H196" s="218">
        <v>160</v>
      </c>
    </row>
    <row r="197" spans="1:8" outlineLevel="2" x14ac:dyDescent="0.2">
      <c r="A197" s="208"/>
      <c r="B197" s="209" t="s">
        <v>162</v>
      </c>
      <c r="C197" s="210">
        <v>6339197.5</v>
      </c>
      <c r="D197" s="211">
        <v>439</v>
      </c>
      <c r="E197" s="212">
        <v>-1155601.52</v>
      </c>
      <c r="F197" s="218">
        <v>-317</v>
      </c>
      <c r="G197" s="212">
        <v>5183595.9800000004</v>
      </c>
      <c r="H197" s="218">
        <v>122</v>
      </c>
    </row>
    <row r="198" spans="1:8" outlineLevel="2" x14ac:dyDescent="0.2">
      <c r="A198" s="208"/>
      <c r="B198" s="209" t="s">
        <v>163</v>
      </c>
      <c r="C198" s="210">
        <v>4997912.22</v>
      </c>
      <c r="D198" s="211">
        <v>126</v>
      </c>
      <c r="E198" s="212">
        <v>952241.27</v>
      </c>
      <c r="F198" s="218">
        <v>25</v>
      </c>
      <c r="G198" s="212">
        <v>5950153.4900000002</v>
      </c>
      <c r="H198" s="218">
        <v>151</v>
      </c>
    </row>
    <row r="199" spans="1:8" x14ac:dyDescent="0.2">
      <c r="A199" s="230" t="s">
        <v>72</v>
      </c>
      <c r="B199" s="230" t="s">
        <v>73</v>
      </c>
      <c r="C199" s="203">
        <v>1805731.64</v>
      </c>
      <c r="D199" s="217">
        <v>250</v>
      </c>
      <c r="E199" s="219">
        <v>-1228017.08</v>
      </c>
      <c r="F199" s="220">
        <v>-103</v>
      </c>
      <c r="G199" s="219">
        <v>577714.56000000006</v>
      </c>
      <c r="H199" s="220">
        <v>147</v>
      </c>
    </row>
    <row r="200" spans="1:8" outlineLevel="2" x14ac:dyDescent="0.2">
      <c r="A200" s="208"/>
      <c r="B200" s="229" t="s">
        <v>152</v>
      </c>
      <c r="C200" s="197">
        <v>84250.04</v>
      </c>
      <c r="D200" s="199">
        <v>25</v>
      </c>
      <c r="E200" s="214">
        <v>0</v>
      </c>
      <c r="F200" s="215">
        <v>0</v>
      </c>
      <c r="G200" s="214">
        <v>84250.04</v>
      </c>
      <c r="H200" s="215">
        <v>25</v>
      </c>
    </row>
    <row r="201" spans="1:8" outlineLevel="2" x14ac:dyDescent="0.2">
      <c r="A201" s="208"/>
      <c r="B201" s="229" t="s">
        <v>153</v>
      </c>
      <c r="C201" s="197">
        <v>78232.179999999993</v>
      </c>
      <c r="D201" s="199">
        <v>20</v>
      </c>
      <c r="E201" s="214">
        <v>0</v>
      </c>
      <c r="F201" s="215">
        <v>0</v>
      </c>
      <c r="G201" s="214">
        <v>78232.179999999993</v>
      </c>
      <c r="H201" s="215">
        <v>20</v>
      </c>
    </row>
    <row r="202" spans="1:8" outlineLevel="2" x14ac:dyDescent="0.2">
      <c r="A202" s="208"/>
      <c r="B202" s="229" t="s">
        <v>154</v>
      </c>
      <c r="C202" s="197">
        <v>30089.3</v>
      </c>
      <c r="D202" s="199">
        <v>15</v>
      </c>
      <c r="E202" s="214">
        <v>0</v>
      </c>
      <c r="F202" s="215">
        <v>0</v>
      </c>
      <c r="G202" s="214">
        <v>30089.3</v>
      </c>
      <c r="H202" s="215">
        <v>15</v>
      </c>
    </row>
    <row r="203" spans="1:8" outlineLevel="2" x14ac:dyDescent="0.2">
      <c r="A203" s="208"/>
      <c r="B203" s="229" t="s">
        <v>155</v>
      </c>
      <c r="C203" s="197">
        <v>154455.13</v>
      </c>
      <c r="D203" s="199">
        <v>20</v>
      </c>
      <c r="E203" s="214">
        <v>-124365.83</v>
      </c>
      <c r="F203" s="215">
        <v>-10</v>
      </c>
      <c r="G203" s="214">
        <v>30089.3</v>
      </c>
      <c r="H203" s="215">
        <v>10</v>
      </c>
    </row>
    <row r="204" spans="1:8" outlineLevel="2" x14ac:dyDescent="0.2">
      <c r="A204" s="208"/>
      <c r="B204" s="229" t="s">
        <v>156</v>
      </c>
      <c r="C204" s="197">
        <v>171612.4</v>
      </c>
      <c r="D204" s="199">
        <v>20</v>
      </c>
      <c r="E204" s="214">
        <v>-165594.54</v>
      </c>
      <c r="F204" s="215">
        <v>-15</v>
      </c>
      <c r="G204" s="214">
        <v>6017.86</v>
      </c>
      <c r="H204" s="215">
        <v>5</v>
      </c>
    </row>
    <row r="205" spans="1:8" outlineLevel="2" x14ac:dyDescent="0.2">
      <c r="A205" s="208"/>
      <c r="B205" s="229" t="s">
        <v>157</v>
      </c>
      <c r="C205" s="197">
        <v>171612.4</v>
      </c>
      <c r="D205" s="199">
        <v>20</v>
      </c>
      <c r="E205" s="214">
        <v>-171612.4</v>
      </c>
      <c r="F205" s="215">
        <v>-20</v>
      </c>
      <c r="G205" s="214">
        <v>0</v>
      </c>
      <c r="H205" s="215">
        <v>0</v>
      </c>
    </row>
    <row r="206" spans="1:8" outlineLevel="2" x14ac:dyDescent="0.2">
      <c r="A206" s="208"/>
      <c r="B206" s="229" t="s">
        <v>158</v>
      </c>
      <c r="C206" s="197">
        <v>171612.4</v>
      </c>
      <c r="D206" s="199">
        <v>20</v>
      </c>
      <c r="E206" s="214">
        <v>-165594.54</v>
      </c>
      <c r="F206" s="215">
        <v>-15</v>
      </c>
      <c r="G206" s="214">
        <v>6017.86</v>
      </c>
      <c r="H206" s="215">
        <v>5</v>
      </c>
    </row>
    <row r="207" spans="1:8" outlineLevel="2" x14ac:dyDescent="0.2">
      <c r="A207" s="208"/>
      <c r="B207" s="229" t="s">
        <v>159</v>
      </c>
      <c r="C207" s="197">
        <v>171612.4</v>
      </c>
      <c r="D207" s="199">
        <v>20</v>
      </c>
      <c r="E207" s="214">
        <v>-147540.96</v>
      </c>
      <c r="F207" s="215">
        <v>-10</v>
      </c>
      <c r="G207" s="214">
        <v>24071.439999999999</v>
      </c>
      <c r="H207" s="215">
        <v>10</v>
      </c>
    </row>
    <row r="208" spans="1:8" outlineLevel="2" x14ac:dyDescent="0.2">
      <c r="A208" s="208"/>
      <c r="B208" s="229" t="s">
        <v>160</v>
      </c>
      <c r="C208" s="197">
        <v>171612.4</v>
      </c>
      <c r="D208" s="199">
        <v>20</v>
      </c>
      <c r="E208" s="214">
        <v>-111433.8</v>
      </c>
      <c r="F208" s="215">
        <v>-10</v>
      </c>
      <c r="G208" s="214">
        <v>60178.6</v>
      </c>
      <c r="H208" s="215">
        <v>10</v>
      </c>
    </row>
    <row r="209" spans="1:8" outlineLevel="2" x14ac:dyDescent="0.2">
      <c r="A209" s="208"/>
      <c r="B209" s="229" t="s">
        <v>161</v>
      </c>
      <c r="C209" s="197">
        <v>171612.4</v>
      </c>
      <c r="D209" s="199">
        <v>20</v>
      </c>
      <c r="E209" s="214">
        <v>-45237.34</v>
      </c>
      <c r="F209" s="215">
        <v>5</v>
      </c>
      <c r="G209" s="214">
        <v>126375.06</v>
      </c>
      <c r="H209" s="215">
        <v>25</v>
      </c>
    </row>
    <row r="210" spans="1:8" outlineLevel="2" x14ac:dyDescent="0.2">
      <c r="A210" s="208"/>
      <c r="B210" s="229" t="s">
        <v>162</v>
      </c>
      <c r="C210" s="197">
        <v>171612.4</v>
      </c>
      <c r="D210" s="199">
        <v>20</v>
      </c>
      <c r="E210" s="214">
        <v>-87362.36</v>
      </c>
      <c r="F210" s="215">
        <v>-6</v>
      </c>
      <c r="G210" s="214">
        <v>84250.04</v>
      </c>
      <c r="H210" s="215">
        <v>14</v>
      </c>
    </row>
    <row r="211" spans="1:8" outlineLevel="2" x14ac:dyDescent="0.2">
      <c r="A211" s="208"/>
      <c r="B211" s="229" t="s">
        <v>163</v>
      </c>
      <c r="C211" s="197">
        <v>257418.19</v>
      </c>
      <c r="D211" s="199">
        <v>30</v>
      </c>
      <c r="E211" s="214">
        <v>-209275.31</v>
      </c>
      <c r="F211" s="215">
        <v>-22</v>
      </c>
      <c r="G211" s="214">
        <v>48142.879999999997</v>
      </c>
      <c r="H211" s="215">
        <v>8</v>
      </c>
    </row>
    <row r="212" spans="1:8" x14ac:dyDescent="0.2">
      <c r="A212" s="230" t="s">
        <v>76</v>
      </c>
      <c r="B212" s="230" t="s">
        <v>77</v>
      </c>
      <c r="C212" s="203">
        <v>10482251.91</v>
      </c>
      <c r="D212" s="217">
        <v>556</v>
      </c>
      <c r="E212" s="219">
        <v>290953.18</v>
      </c>
      <c r="F212" s="220">
        <v>11</v>
      </c>
      <c r="G212" s="219">
        <v>10773205.09</v>
      </c>
      <c r="H212" s="220">
        <v>567</v>
      </c>
    </row>
    <row r="213" spans="1:8" outlineLevel="2" x14ac:dyDescent="0.2">
      <c r="A213" s="208"/>
      <c r="B213" s="209" t="s">
        <v>152</v>
      </c>
      <c r="C213" s="210">
        <v>636361.69999999995</v>
      </c>
      <c r="D213" s="211">
        <v>40</v>
      </c>
      <c r="E213" s="212">
        <v>0</v>
      </c>
      <c r="F213" s="218">
        <v>0</v>
      </c>
      <c r="G213" s="212">
        <v>636361.69999999995</v>
      </c>
      <c r="H213" s="218">
        <v>40</v>
      </c>
    </row>
    <row r="214" spans="1:8" outlineLevel="2" x14ac:dyDescent="0.2">
      <c r="A214" s="208"/>
      <c r="B214" s="209" t="s">
        <v>153</v>
      </c>
      <c r="C214" s="210">
        <v>1113345.58</v>
      </c>
      <c r="D214" s="211">
        <v>54</v>
      </c>
      <c r="E214" s="212">
        <v>0</v>
      </c>
      <c r="F214" s="218">
        <v>4</v>
      </c>
      <c r="G214" s="212">
        <v>1113345.58</v>
      </c>
      <c r="H214" s="218">
        <v>58</v>
      </c>
    </row>
    <row r="215" spans="1:8" outlineLevel="2" x14ac:dyDescent="0.2">
      <c r="A215" s="208"/>
      <c r="B215" s="209" t="s">
        <v>154</v>
      </c>
      <c r="C215" s="210">
        <v>1075448.94</v>
      </c>
      <c r="D215" s="211">
        <v>49</v>
      </c>
      <c r="E215" s="212">
        <v>0</v>
      </c>
      <c r="F215" s="218">
        <v>0</v>
      </c>
      <c r="G215" s="212">
        <v>1075448.94</v>
      </c>
      <c r="H215" s="218">
        <v>49</v>
      </c>
    </row>
    <row r="216" spans="1:8" outlineLevel="2" x14ac:dyDescent="0.2">
      <c r="A216" s="208"/>
      <c r="B216" s="209" t="s">
        <v>155</v>
      </c>
      <c r="C216" s="210">
        <v>1007764.87</v>
      </c>
      <c r="D216" s="211">
        <v>44</v>
      </c>
      <c r="E216" s="212">
        <v>0</v>
      </c>
      <c r="F216" s="218">
        <v>0</v>
      </c>
      <c r="G216" s="212">
        <v>1007764.87</v>
      </c>
      <c r="H216" s="218">
        <v>44</v>
      </c>
    </row>
    <row r="217" spans="1:8" outlineLevel="2" x14ac:dyDescent="0.2">
      <c r="A217" s="208"/>
      <c r="B217" s="209" t="s">
        <v>156</v>
      </c>
      <c r="C217" s="210">
        <v>1194233.52</v>
      </c>
      <c r="D217" s="211">
        <v>50</v>
      </c>
      <c r="E217" s="212">
        <v>0</v>
      </c>
      <c r="F217" s="218">
        <v>5</v>
      </c>
      <c r="G217" s="212">
        <v>1194233.52</v>
      </c>
      <c r="H217" s="218">
        <v>55</v>
      </c>
    </row>
    <row r="218" spans="1:8" outlineLevel="2" x14ac:dyDescent="0.2">
      <c r="A218" s="208"/>
      <c r="B218" s="209" t="s">
        <v>157</v>
      </c>
      <c r="C218" s="210">
        <v>705805.54</v>
      </c>
      <c r="D218" s="211">
        <v>38</v>
      </c>
      <c r="E218" s="212">
        <v>-107351.16</v>
      </c>
      <c r="F218" s="218">
        <v>-6</v>
      </c>
      <c r="G218" s="212">
        <v>598454.38</v>
      </c>
      <c r="H218" s="218">
        <v>32</v>
      </c>
    </row>
    <row r="219" spans="1:8" outlineLevel="2" x14ac:dyDescent="0.2">
      <c r="A219" s="208"/>
      <c r="B219" s="209" t="s">
        <v>158</v>
      </c>
      <c r="C219" s="210">
        <v>705805.54</v>
      </c>
      <c r="D219" s="211">
        <v>38</v>
      </c>
      <c r="E219" s="212">
        <v>244502.24</v>
      </c>
      <c r="F219" s="218">
        <v>17</v>
      </c>
      <c r="G219" s="212">
        <v>950307.78</v>
      </c>
      <c r="H219" s="218">
        <v>55</v>
      </c>
    </row>
    <row r="220" spans="1:8" outlineLevel="2" x14ac:dyDescent="0.2">
      <c r="A220" s="208"/>
      <c r="B220" s="209" t="s">
        <v>159</v>
      </c>
      <c r="C220" s="210">
        <v>705805.54</v>
      </c>
      <c r="D220" s="211">
        <v>38</v>
      </c>
      <c r="E220" s="212">
        <v>-54761.48</v>
      </c>
      <c r="F220" s="218">
        <v>1</v>
      </c>
      <c r="G220" s="212">
        <v>651044.06000000006</v>
      </c>
      <c r="H220" s="218">
        <v>39</v>
      </c>
    </row>
    <row r="221" spans="1:8" outlineLevel="2" x14ac:dyDescent="0.2">
      <c r="A221" s="208"/>
      <c r="B221" s="209" t="s">
        <v>160</v>
      </c>
      <c r="C221" s="210">
        <v>705805.54</v>
      </c>
      <c r="D221" s="211">
        <v>38</v>
      </c>
      <c r="E221" s="212">
        <v>-95327.07</v>
      </c>
      <c r="F221" s="218">
        <v>-1</v>
      </c>
      <c r="G221" s="212">
        <v>610478.47</v>
      </c>
      <c r="H221" s="218">
        <v>37</v>
      </c>
    </row>
    <row r="222" spans="1:8" outlineLevel="2" x14ac:dyDescent="0.2">
      <c r="A222" s="208"/>
      <c r="B222" s="209" t="s">
        <v>161</v>
      </c>
      <c r="C222" s="210">
        <v>705805.54</v>
      </c>
      <c r="D222" s="211">
        <v>38</v>
      </c>
      <c r="E222" s="212">
        <v>708607.93</v>
      </c>
      <c r="F222" s="218">
        <v>45</v>
      </c>
      <c r="G222" s="212">
        <v>1414413.47</v>
      </c>
      <c r="H222" s="218">
        <v>83</v>
      </c>
    </row>
    <row r="223" spans="1:8" outlineLevel="2" x14ac:dyDescent="0.2">
      <c r="A223" s="208"/>
      <c r="B223" s="209" t="s">
        <v>162</v>
      </c>
      <c r="C223" s="210">
        <v>1220264.06</v>
      </c>
      <c r="D223" s="211">
        <v>91</v>
      </c>
      <c r="E223" s="212">
        <v>-698909.88</v>
      </c>
      <c r="F223" s="218">
        <v>-65</v>
      </c>
      <c r="G223" s="212">
        <v>521354.18</v>
      </c>
      <c r="H223" s="218">
        <v>26</v>
      </c>
    </row>
    <row r="224" spans="1:8" outlineLevel="2" x14ac:dyDescent="0.2">
      <c r="A224" s="208"/>
      <c r="B224" s="209" t="s">
        <v>163</v>
      </c>
      <c r="C224" s="210">
        <v>705805.54</v>
      </c>
      <c r="D224" s="211">
        <v>38</v>
      </c>
      <c r="E224" s="212">
        <v>294192.59999999998</v>
      </c>
      <c r="F224" s="218">
        <v>11</v>
      </c>
      <c r="G224" s="212">
        <v>999998.14</v>
      </c>
      <c r="H224" s="218">
        <v>49</v>
      </c>
    </row>
    <row r="225" spans="1:8" x14ac:dyDescent="0.2">
      <c r="A225" s="230" t="s">
        <v>78</v>
      </c>
      <c r="B225" s="230" t="s">
        <v>79</v>
      </c>
      <c r="C225" s="203">
        <v>2707036.93</v>
      </c>
      <c r="D225" s="217">
        <v>300</v>
      </c>
      <c r="E225" s="219">
        <v>-2707036.93</v>
      </c>
      <c r="F225" s="220">
        <v>-300</v>
      </c>
      <c r="G225" s="219">
        <v>0</v>
      </c>
      <c r="H225" s="220">
        <v>0</v>
      </c>
    </row>
    <row r="226" spans="1:8" outlineLevel="2" x14ac:dyDescent="0.2">
      <c r="A226" s="208"/>
      <c r="B226" s="209" t="s">
        <v>152</v>
      </c>
      <c r="C226" s="210">
        <v>257507.58</v>
      </c>
      <c r="D226" s="211">
        <v>25</v>
      </c>
      <c r="E226" s="212">
        <v>-257507.58</v>
      </c>
      <c r="F226" s="218">
        <v>-25</v>
      </c>
      <c r="G226" s="212">
        <v>0</v>
      </c>
      <c r="H226" s="218">
        <v>0</v>
      </c>
    </row>
    <row r="227" spans="1:8" outlineLevel="2" x14ac:dyDescent="0.2">
      <c r="A227" s="208"/>
      <c r="B227" s="209" t="s">
        <v>153</v>
      </c>
      <c r="C227" s="210">
        <v>152163.57</v>
      </c>
      <c r="D227" s="211">
        <v>25</v>
      </c>
      <c r="E227" s="212">
        <v>-152163.57</v>
      </c>
      <c r="F227" s="218">
        <v>-25</v>
      </c>
      <c r="G227" s="212">
        <v>0</v>
      </c>
      <c r="H227" s="218">
        <v>0</v>
      </c>
    </row>
    <row r="228" spans="1:8" outlineLevel="2" x14ac:dyDescent="0.2">
      <c r="A228" s="208"/>
      <c r="B228" s="209" t="s">
        <v>154</v>
      </c>
      <c r="C228" s="210">
        <v>152163.57</v>
      </c>
      <c r="D228" s="211">
        <v>25</v>
      </c>
      <c r="E228" s="212">
        <v>-152163.57</v>
      </c>
      <c r="F228" s="218">
        <v>-25</v>
      </c>
      <c r="G228" s="212">
        <v>0</v>
      </c>
      <c r="H228" s="218">
        <v>0</v>
      </c>
    </row>
    <row r="229" spans="1:8" outlineLevel="2" x14ac:dyDescent="0.2">
      <c r="A229" s="208"/>
      <c r="B229" s="209" t="s">
        <v>155</v>
      </c>
      <c r="C229" s="210">
        <v>152163.57</v>
      </c>
      <c r="D229" s="211">
        <v>25</v>
      </c>
      <c r="E229" s="212">
        <v>-152163.57</v>
      </c>
      <c r="F229" s="218">
        <v>-25</v>
      </c>
      <c r="G229" s="212">
        <v>0</v>
      </c>
      <c r="H229" s="218">
        <v>0</v>
      </c>
    </row>
    <row r="230" spans="1:8" outlineLevel="2" x14ac:dyDescent="0.2">
      <c r="A230" s="208"/>
      <c r="B230" s="209" t="s">
        <v>156</v>
      </c>
      <c r="C230" s="210">
        <v>152163.57</v>
      </c>
      <c r="D230" s="211">
        <v>25</v>
      </c>
      <c r="E230" s="212">
        <v>-152163.57</v>
      </c>
      <c r="F230" s="218">
        <v>-25</v>
      </c>
      <c r="G230" s="212">
        <v>0</v>
      </c>
      <c r="H230" s="218">
        <v>0</v>
      </c>
    </row>
    <row r="231" spans="1:8" outlineLevel="2" x14ac:dyDescent="0.2">
      <c r="A231" s="208"/>
      <c r="B231" s="209" t="s">
        <v>157</v>
      </c>
      <c r="C231" s="210">
        <v>152163.57</v>
      </c>
      <c r="D231" s="211">
        <v>25</v>
      </c>
      <c r="E231" s="212">
        <v>-152163.57</v>
      </c>
      <c r="F231" s="218">
        <v>-25</v>
      </c>
      <c r="G231" s="212">
        <v>0</v>
      </c>
      <c r="H231" s="218">
        <v>0</v>
      </c>
    </row>
    <row r="232" spans="1:8" outlineLevel="2" x14ac:dyDescent="0.2">
      <c r="A232" s="208"/>
      <c r="B232" s="209" t="s">
        <v>158</v>
      </c>
      <c r="C232" s="210">
        <v>225599.34</v>
      </c>
      <c r="D232" s="211">
        <v>25</v>
      </c>
      <c r="E232" s="212">
        <v>-225599.34</v>
      </c>
      <c r="F232" s="218">
        <v>-25</v>
      </c>
      <c r="G232" s="212">
        <v>0</v>
      </c>
      <c r="H232" s="218">
        <v>0</v>
      </c>
    </row>
    <row r="233" spans="1:8" outlineLevel="2" x14ac:dyDescent="0.2">
      <c r="A233" s="208"/>
      <c r="B233" s="209" t="s">
        <v>159</v>
      </c>
      <c r="C233" s="210">
        <v>292622.25</v>
      </c>
      <c r="D233" s="211">
        <v>25</v>
      </c>
      <c r="E233" s="212">
        <v>-292622.25</v>
      </c>
      <c r="F233" s="218">
        <v>-25</v>
      </c>
      <c r="G233" s="212">
        <v>0</v>
      </c>
      <c r="H233" s="218">
        <v>0</v>
      </c>
    </row>
    <row r="234" spans="1:8" outlineLevel="2" x14ac:dyDescent="0.2">
      <c r="A234" s="208"/>
      <c r="B234" s="209" t="s">
        <v>160</v>
      </c>
      <c r="C234" s="210">
        <v>292622.25</v>
      </c>
      <c r="D234" s="211">
        <v>25</v>
      </c>
      <c r="E234" s="212">
        <v>-292622.25</v>
      </c>
      <c r="F234" s="218">
        <v>-25</v>
      </c>
      <c r="G234" s="212">
        <v>0</v>
      </c>
      <c r="H234" s="218">
        <v>0</v>
      </c>
    </row>
    <row r="235" spans="1:8" outlineLevel="2" x14ac:dyDescent="0.2">
      <c r="A235" s="208"/>
      <c r="B235" s="209" t="s">
        <v>161</v>
      </c>
      <c r="C235" s="210">
        <v>292622.25</v>
      </c>
      <c r="D235" s="211">
        <v>25</v>
      </c>
      <c r="E235" s="212">
        <v>-292622.25</v>
      </c>
      <c r="F235" s="218">
        <v>-25</v>
      </c>
      <c r="G235" s="212">
        <v>0</v>
      </c>
      <c r="H235" s="218">
        <v>0</v>
      </c>
    </row>
    <row r="236" spans="1:8" outlineLevel="2" x14ac:dyDescent="0.2">
      <c r="A236" s="208"/>
      <c r="B236" s="209" t="s">
        <v>162</v>
      </c>
      <c r="C236" s="210">
        <v>292622.25</v>
      </c>
      <c r="D236" s="211">
        <v>25</v>
      </c>
      <c r="E236" s="212">
        <v>-292622.25</v>
      </c>
      <c r="F236" s="218">
        <v>-25</v>
      </c>
      <c r="G236" s="212">
        <v>0</v>
      </c>
      <c r="H236" s="218">
        <v>0</v>
      </c>
    </row>
    <row r="237" spans="1:8" outlineLevel="2" x14ac:dyDescent="0.2">
      <c r="A237" s="208"/>
      <c r="B237" s="209" t="s">
        <v>163</v>
      </c>
      <c r="C237" s="210">
        <v>292623.15999999997</v>
      </c>
      <c r="D237" s="211">
        <v>25</v>
      </c>
      <c r="E237" s="212">
        <v>-292623.15999999997</v>
      </c>
      <c r="F237" s="218">
        <v>-25</v>
      </c>
      <c r="G237" s="212">
        <v>0</v>
      </c>
      <c r="H237" s="218">
        <v>0</v>
      </c>
    </row>
    <row r="238" spans="1:8" x14ac:dyDescent="0.2">
      <c r="A238" s="230" t="s">
        <v>86</v>
      </c>
      <c r="B238" s="230" t="s">
        <v>87</v>
      </c>
      <c r="C238" s="203">
        <v>2963169.38</v>
      </c>
      <c r="D238" s="217">
        <v>246</v>
      </c>
      <c r="E238" s="219">
        <v>-1673885.87</v>
      </c>
      <c r="F238" s="220"/>
      <c r="G238" s="219">
        <v>1289283.51</v>
      </c>
      <c r="H238" s="220">
        <v>246</v>
      </c>
    </row>
    <row r="239" spans="1:8" outlineLevel="2" x14ac:dyDescent="0.2">
      <c r="A239" s="208"/>
      <c r="B239" s="209" t="s">
        <v>152</v>
      </c>
      <c r="C239" s="210">
        <v>18053.580000000002</v>
      </c>
      <c r="D239" s="211">
        <v>3</v>
      </c>
      <c r="E239" s="212">
        <v>0</v>
      </c>
      <c r="F239" s="218"/>
      <c r="G239" s="212">
        <v>18053.580000000002</v>
      </c>
      <c r="H239" s="218">
        <v>3</v>
      </c>
    </row>
    <row r="240" spans="1:8" outlineLevel="2" x14ac:dyDescent="0.2">
      <c r="A240" s="208"/>
      <c r="B240" s="209" t="s">
        <v>153</v>
      </c>
      <c r="C240" s="210">
        <v>132386.39000000001</v>
      </c>
      <c r="D240" s="211">
        <v>19</v>
      </c>
      <c r="E240" s="212">
        <v>-107011.22</v>
      </c>
      <c r="F240" s="218"/>
      <c r="G240" s="212">
        <v>25375.17</v>
      </c>
      <c r="H240" s="218">
        <v>19</v>
      </c>
    </row>
    <row r="241" spans="1:8" outlineLevel="2" x14ac:dyDescent="0.2">
      <c r="A241" s="208"/>
      <c r="B241" s="209" t="s">
        <v>154</v>
      </c>
      <c r="C241" s="210">
        <v>144422.12</v>
      </c>
      <c r="D241" s="211">
        <v>22</v>
      </c>
      <c r="E241" s="212">
        <v>-62940.44</v>
      </c>
      <c r="F241" s="218"/>
      <c r="G241" s="212">
        <v>81481.679999999993</v>
      </c>
      <c r="H241" s="218">
        <v>22</v>
      </c>
    </row>
    <row r="242" spans="1:8" outlineLevel="2" x14ac:dyDescent="0.2">
      <c r="A242" s="208"/>
      <c r="B242" s="209" t="s">
        <v>155</v>
      </c>
      <c r="C242" s="210">
        <v>226748.52</v>
      </c>
      <c r="D242" s="211">
        <v>22</v>
      </c>
      <c r="E242" s="212">
        <v>-36123.39</v>
      </c>
      <c r="F242" s="218"/>
      <c r="G242" s="212">
        <v>190625.13</v>
      </c>
      <c r="H242" s="218">
        <v>22</v>
      </c>
    </row>
    <row r="243" spans="1:8" outlineLevel="2" x14ac:dyDescent="0.2">
      <c r="A243" s="208"/>
      <c r="B243" s="209" t="s">
        <v>156</v>
      </c>
      <c r="C243" s="210">
        <v>258942.95</v>
      </c>
      <c r="D243" s="211">
        <v>22</v>
      </c>
      <c r="E243" s="212">
        <v>-80175.839999999997</v>
      </c>
      <c r="F243" s="218"/>
      <c r="G243" s="212">
        <v>178767.11</v>
      </c>
      <c r="H243" s="218">
        <v>22</v>
      </c>
    </row>
    <row r="244" spans="1:8" outlineLevel="2" x14ac:dyDescent="0.2">
      <c r="A244" s="208"/>
      <c r="B244" s="209" t="s">
        <v>157</v>
      </c>
      <c r="C244" s="210">
        <v>280030.15999999997</v>
      </c>
      <c r="D244" s="211">
        <v>22</v>
      </c>
      <c r="E244" s="212">
        <v>-109067.36</v>
      </c>
      <c r="F244" s="218"/>
      <c r="G244" s="212">
        <v>170962.8</v>
      </c>
      <c r="H244" s="218">
        <v>22</v>
      </c>
    </row>
    <row r="245" spans="1:8" outlineLevel="2" x14ac:dyDescent="0.2">
      <c r="A245" s="208"/>
      <c r="B245" s="209" t="s">
        <v>158</v>
      </c>
      <c r="C245" s="210">
        <v>307771.2</v>
      </c>
      <c r="D245" s="211">
        <v>22</v>
      </c>
      <c r="E245" s="212">
        <v>-140415.32999999999</v>
      </c>
      <c r="F245" s="218"/>
      <c r="G245" s="212">
        <v>167355.87</v>
      </c>
      <c r="H245" s="218">
        <v>22</v>
      </c>
    </row>
    <row r="246" spans="1:8" outlineLevel="2" x14ac:dyDescent="0.2">
      <c r="A246" s="208"/>
      <c r="B246" s="209" t="s">
        <v>159</v>
      </c>
      <c r="C246" s="210">
        <v>307771.2</v>
      </c>
      <c r="D246" s="211">
        <v>22</v>
      </c>
      <c r="E246" s="212">
        <v>-199642.56</v>
      </c>
      <c r="F246" s="218"/>
      <c r="G246" s="212">
        <v>108128.64</v>
      </c>
      <c r="H246" s="218">
        <v>22</v>
      </c>
    </row>
    <row r="247" spans="1:8" outlineLevel="2" x14ac:dyDescent="0.2">
      <c r="A247" s="208"/>
      <c r="B247" s="209" t="s">
        <v>160</v>
      </c>
      <c r="C247" s="210">
        <v>307771.2</v>
      </c>
      <c r="D247" s="211">
        <v>22</v>
      </c>
      <c r="E247" s="212">
        <v>-226289.52</v>
      </c>
      <c r="F247" s="218"/>
      <c r="G247" s="212">
        <v>81481.679999999993</v>
      </c>
      <c r="H247" s="218">
        <v>22</v>
      </c>
    </row>
    <row r="248" spans="1:8" outlineLevel="2" x14ac:dyDescent="0.2">
      <c r="A248" s="208"/>
      <c r="B248" s="209" t="s">
        <v>161</v>
      </c>
      <c r="C248" s="210">
        <v>307771.2</v>
      </c>
      <c r="D248" s="211">
        <v>22</v>
      </c>
      <c r="E248" s="212">
        <v>-258003.57</v>
      </c>
      <c r="F248" s="218"/>
      <c r="G248" s="212">
        <v>49767.63</v>
      </c>
      <c r="H248" s="218">
        <v>22</v>
      </c>
    </row>
    <row r="249" spans="1:8" outlineLevel="2" x14ac:dyDescent="0.2">
      <c r="A249" s="208"/>
      <c r="B249" s="209" t="s">
        <v>162</v>
      </c>
      <c r="C249" s="210">
        <v>307771.2</v>
      </c>
      <c r="D249" s="211">
        <v>22</v>
      </c>
      <c r="E249" s="212">
        <v>-206611.19</v>
      </c>
      <c r="F249" s="218"/>
      <c r="G249" s="212">
        <v>101160.01</v>
      </c>
      <c r="H249" s="218">
        <v>22</v>
      </c>
    </row>
    <row r="250" spans="1:8" outlineLevel="2" x14ac:dyDescent="0.2">
      <c r="A250" s="208"/>
      <c r="B250" s="209" t="s">
        <v>163</v>
      </c>
      <c r="C250" s="210">
        <v>363729.66</v>
      </c>
      <c r="D250" s="211">
        <v>26</v>
      </c>
      <c r="E250" s="212">
        <v>-247605.45</v>
      </c>
      <c r="F250" s="218"/>
      <c r="G250" s="212">
        <v>116124.21</v>
      </c>
      <c r="H250" s="218">
        <v>26</v>
      </c>
    </row>
    <row r="251" spans="1:8" x14ac:dyDescent="0.2">
      <c r="A251" s="388" t="s">
        <v>100</v>
      </c>
      <c r="B251" s="388"/>
      <c r="C251" s="261">
        <v>2032087110</v>
      </c>
      <c r="D251" s="262">
        <v>27874</v>
      </c>
      <c r="E251" s="261">
        <v>-57619484.200000003</v>
      </c>
      <c r="F251" s="262">
        <v>165</v>
      </c>
      <c r="G251" s="261">
        <v>1974467625.8</v>
      </c>
      <c r="H251" s="262">
        <v>28039</v>
      </c>
    </row>
    <row r="252" spans="1:8" x14ac:dyDescent="0.2">
      <c r="A252" s="311" t="s">
        <v>110</v>
      </c>
      <c r="B252" s="312"/>
      <c r="C252" s="313">
        <v>59329890</v>
      </c>
      <c r="D252" s="314">
        <v>289</v>
      </c>
      <c r="E252" s="313">
        <v>3560610</v>
      </c>
      <c r="F252" s="314">
        <v>23</v>
      </c>
      <c r="G252" s="313">
        <f>C252+E252</f>
        <v>62890500</v>
      </c>
      <c r="H252" s="315">
        <f>D252+F252</f>
        <v>312</v>
      </c>
    </row>
    <row r="253" spans="1:8" x14ac:dyDescent="0.2">
      <c r="A253" s="316"/>
      <c r="B253" s="316" t="s">
        <v>209</v>
      </c>
      <c r="C253" s="317">
        <f>C251+C252</f>
        <v>2091417000</v>
      </c>
      <c r="D253" s="318">
        <f>D251+D252</f>
        <v>28163</v>
      </c>
      <c r="E253" s="317">
        <f t="shared" ref="E253:H253" si="0">E251+E252</f>
        <v>-54058874.200000003</v>
      </c>
      <c r="F253" s="318">
        <f t="shared" si="0"/>
        <v>188</v>
      </c>
      <c r="G253" s="317">
        <f t="shared" si="0"/>
        <v>2037358125.8</v>
      </c>
      <c r="H253" s="318">
        <f t="shared" si="0"/>
        <v>28351</v>
      </c>
    </row>
  </sheetData>
  <mergeCells count="8">
    <mergeCell ref="A251:B25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H70"/>
  <sheetViews>
    <sheetView view="pageBreakPreview" zoomScale="150" zoomScaleNormal="100" zoomScaleSheetLayoutView="150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" style="6" customWidth="1"/>
    <col min="2" max="2" width="33.83203125" style="6" customWidth="1"/>
    <col min="3" max="3" width="14" style="6" customWidth="1"/>
    <col min="4" max="4" width="8.1640625" style="6" customWidth="1"/>
    <col min="5" max="5" width="12.6640625" style="224" customWidth="1"/>
    <col min="6" max="6" width="10.5" style="10"/>
    <col min="7" max="7" width="14.6640625" style="224" customWidth="1"/>
    <col min="8" max="16384" width="10.5" style="10"/>
  </cols>
  <sheetData>
    <row r="1" spans="1:8" ht="51" customHeight="1" x14ac:dyDescent="0.2">
      <c r="C1" s="7"/>
      <c r="D1" s="8"/>
      <c r="E1" s="9"/>
      <c r="F1" s="383" t="s">
        <v>321</v>
      </c>
      <c r="G1" s="383"/>
      <c r="H1" s="383"/>
    </row>
    <row r="2" spans="1:8" s="11" customFormat="1" ht="36" customHeight="1" x14ac:dyDescent="0.2">
      <c r="A2" s="405" t="s">
        <v>320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30" t="s">
        <v>0</v>
      </c>
      <c r="B5" s="230" t="s">
        <v>1</v>
      </c>
      <c r="C5" s="203">
        <v>2611645</v>
      </c>
      <c r="D5" s="217">
        <v>80</v>
      </c>
      <c r="E5" s="219">
        <v>605491.81999999995</v>
      </c>
      <c r="F5" s="220">
        <v>14</v>
      </c>
      <c r="G5" s="219">
        <v>3217136.82</v>
      </c>
      <c r="H5" s="220">
        <v>94</v>
      </c>
    </row>
    <row r="6" spans="1:8" outlineLevel="2" x14ac:dyDescent="0.2">
      <c r="A6" s="208"/>
      <c r="B6" s="209" t="s">
        <v>152</v>
      </c>
      <c r="C6" s="210">
        <v>35439.599999999999</v>
      </c>
      <c r="D6" s="211">
        <v>1</v>
      </c>
      <c r="E6" s="212">
        <v>0</v>
      </c>
      <c r="F6" s="218">
        <v>0</v>
      </c>
      <c r="G6" s="212">
        <v>35439.599999999999</v>
      </c>
      <c r="H6" s="218">
        <v>1</v>
      </c>
    </row>
    <row r="7" spans="1:8" outlineLevel="2" x14ac:dyDescent="0.2">
      <c r="A7" s="208"/>
      <c r="B7" s="209" t="s">
        <v>153</v>
      </c>
      <c r="C7" s="210">
        <v>389835.6</v>
      </c>
      <c r="D7" s="211">
        <v>11</v>
      </c>
      <c r="E7" s="212">
        <v>0</v>
      </c>
      <c r="F7" s="218">
        <v>0</v>
      </c>
      <c r="G7" s="212">
        <v>389835.6</v>
      </c>
      <c r="H7" s="218">
        <v>11</v>
      </c>
    </row>
    <row r="8" spans="1:8" outlineLevel="2" x14ac:dyDescent="0.2">
      <c r="A8" s="208"/>
      <c r="B8" s="209" t="s">
        <v>154</v>
      </c>
      <c r="C8" s="210">
        <v>318956.40000000002</v>
      </c>
      <c r="D8" s="211">
        <v>9</v>
      </c>
      <c r="E8" s="212">
        <v>0</v>
      </c>
      <c r="F8" s="218">
        <v>0</v>
      </c>
      <c r="G8" s="212">
        <v>318956.40000000002</v>
      </c>
      <c r="H8" s="218">
        <v>9</v>
      </c>
    </row>
    <row r="9" spans="1:8" outlineLevel="2" x14ac:dyDescent="0.2">
      <c r="A9" s="208"/>
      <c r="B9" s="209" t="s">
        <v>155</v>
      </c>
      <c r="C9" s="210">
        <v>242040.79</v>
      </c>
      <c r="D9" s="211">
        <v>7</v>
      </c>
      <c r="E9" s="212">
        <v>0</v>
      </c>
      <c r="F9" s="218">
        <v>0</v>
      </c>
      <c r="G9" s="212">
        <v>242040.79</v>
      </c>
      <c r="H9" s="218">
        <v>7</v>
      </c>
    </row>
    <row r="10" spans="1:8" outlineLevel="2" x14ac:dyDescent="0.2">
      <c r="A10" s="208"/>
      <c r="B10" s="209" t="s">
        <v>156</v>
      </c>
      <c r="C10" s="210">
        <v>255165.12</v>
      </c>
      <c r="D10" s="211">
        <v>8</v>
      </c>
      <c r="E10" s="212">
        <v>0</v>
      </c>
      <c r="F10" s="218">
        <v>0</v>
      </c>
      <c r="G10" s="212">
        <v>255165.12</v>
      </c>
      <c r="H10" s="218">
        <v>8</v>
      </c>
    </row>
    <row r="11" spans="1:8" outlineLevel="2" x14ac:dyDescent="0.2">
      <c r="A11" s="208"/>
      <c r="B11" s="209" t="s">
        <v>157</v>
      </c>
      <c r="C11" s="210">
        <v>240989.28</v>
      </c>
      <c r="D11" s="211">
        <v>7</v>
      </c>
      <c r="E11" s="212">
        <v>0</v>
      </c>
      <c r="F11" s="218">
        <v>0</v>
      </c>
      <c r="G11" s="212">
        <v>240989.28</v>
      </c>
      <c r="H11" s="218">
        <v>7</v>
      </c>
    </row>
    <row r="12" spans="1:8" outlineLevel="2" x14ac:dyDescent="0.2">
      <c r="A12" s="208"/>
      <c r="B12" s="209" t="s">
        <v>158</v>
      </c>
      <c r="C12" s="210">
        <v>368571.84</v>
      </c>
      <c r="D12" s="211">
        <v>11</v>
      </c>
      <c r="E12" s="212">
        <v>0</v>
      </c>
      <c r="F12" s="218">
        <v>0</v>
      </c>
      <c r="G12" s="212">
        <v>368571.84</v>
      </c>
      <c r="H12" s="218">
        <v>11</v>
      </c>
    </row>
    <row r="13" spans="1:8" outlineLevel="2" x14ac:dyDescent="0.2">
      <c r="A13" s="208"/>
      <c r="B13" s="209" t="s">
        <v>159</v>
      </c>
      <c r="C13" s="210">
        <v>256216.63</v>
      </c>
      <c r="D13" s="211">
        <v>8</v>
      </c>
      <c r="E13" s="212">
        <v>0</v>
      </c>
      <c r="F13" s="218">
        <v>0</v>
      </c>
      <c r="G13" s="212">
        <v>256216.63</v>
      </c>
      <c r="H13" s="218">
        <v>8</v>
      </c>
    </row>
    <row r="14" spans="1:8" outlineLevel="2" x14ac:dyDescent="0.2">
      <c r="A14" s="208"/>
      <c r="B14" s="209" t="s">
        <v>160</v>
      </c>
      <c r="C14" s="210">
        <v>126107.43</v>
      </c>
      <c r="D14" s="211">
        <v>4</v>
      </c>
      <c r="E14" s="212">
        <v>287094.95</v>
      </c>
      <c r="F14" s="218">
        <v>8</v>
      </c>
      <c r="G14" s="212">
        <v>413202.38</v>
      </c>
      <c r="H14" s="218">
        <v>12</v>
      </c>
    </row>
    <row r="15" spans="1:8" outlineLevel="2" x14ac:dyDescent="0.2">
      <c r="A15" s="208"/>
      <c r="B15" s="209" t="s">
        <v>161</v>
      </c>
      <c r="C15" s="210">
        <v>126107.43</v>
      </c>
      <c r="D15" s="211">
        <v>4</v>
      </c>
      <c r="E15" s="212">
        <v>186812.56</v>
      </c>
      <c r="F15" s="218">
        <v>5</v>
      </c>
      <c r="G15" s="212">
        <v>312919.99</v>
      </c>
      <c r="H15" s="218">
        <v>9</v>
      </c>
    </row>
    <row r="16" spans="1:8" outlineLevel="2" x14ac:dyDescent="0.2">
      <c r="A16" s="208"/>
      <c r="B16" s="209" t="s">
        <v>162</v>
      </c>
      <c r="C16" s="210">
        <v>126107.43</v>
      </c>
      <c r="D16" s="211">
        <v>4</v>
      </c>
      <c r="E16" s="212">
        <v>45054.16</v>
      </c>
      <c r="F16" s="218">
        <v>1</v>
      </c>
      <c r="G16" s="212">
        <v>171161.59</v>
      </c>
      <c r="H16" s="218">
        <v>5</v>
      </c>
    </row>
    <row r="17" spans="1:8" outlineLevel="2" x14ac:dyDescent="0.2">
      <c r="A17" s="208"/>
      <c r="B17" s="209" t="s">
        <v>163</v>
      </c>
      <c r="C17" s="210">
        <v>126107.45</v>
      </c>
      <c r="D17" s="211">
        <v>6</v>
      </c>
      <c r="E17" s="212">
        <v>86530.15</v>
      </c>
      <c r="F17" s="218">
        <v>0</v>
      </c>
      <c r="G17" s="212">
        <v>212637.6</v>
      </c>
      <c r="H17" s="218">
        <v>6</v>
      </c>
    </row>
    <row r="18" spans="1:8" x14ac:dyDescent="0.2">
      <c r="A18" s="230" t="s">
        <v>205</v>
      </c>
      <c r="B18" s="230" t="s">
        <v>206</v>
      </c>
      <c r="C18" s="203">
        <v>10045902</v>
      </c>
      <c r="D18" s="217">
        <v>292</v>
      </c>
      <c r="E18" s="219">
        <v>-3098649.8</v>
      </c>
      <c r="F18" s="220">
        <v>-91</v>
      </c>
      <c r="G18" s="219">
        <v>6947252.2000000002</v>
      </c>
      <c r="H18" s="220">
        <v>201</v>
      </c>
    </row>
    <row r="19" spans="1:8" outlineLevel="2" x14ac:dyDescent="0.2">
      <c r="A19" s="208"/>
      <c r="B19" s="209" t="s">
        <v>152</v>
      </c>
      <c r="C19" s="210">
        <v>825690.48</v>
      </c>
      <c r="D19" s="211">
        <v>24</v>
      </c>
      <c r="E19" s="212">
        <v>-825690.48</v>
      </c>
      <c r="F19" s="218">
        <v>-24</v>
      </c>
      <c r="G19" s="212">
        <v>0</v>
      </c>
      <c r="H19" s="218">
        <v>0</v>
      </c>
    </row>
    <row r="20" spans="1:8" outlineLevel="2" x14ac:dyDescent="0.2">
      <c r="A20" s="208"/>
      <c r="B20" s="209" t="s">
        <v>153</v>
      </c>
      <c r="C20" s="210">
        <v>825690.48</v>
      </c>
      <c r="D20" s="211">
        <v>24</v>
      </c>
      <c r="E20" s="212">
        <v>1152111.8500000001</v>
      </c>
      <c r="F20" s="218">
        <v>33</v>
      </c>
      <c r="G20" s="212">
        <v>1977802.33</v>
      </c>
      <c r="H20" s="218">
        <v>57</v>
      </c>
    </row>
    <row r="21" spans="1:8" outlineLevel="2" x14ac:dyDescent="0.2">
      <c r="A21" s="208"/>
      <c r="B21" s="209" t="s">
        <v>154</v>
      </c>
      <c r="C21" s="210">
        <v>825690.48</v>
      </c>
      <c r="D21" s="211">
        <v>24</v>
      </c>
      <c r="E21" s="212">
        <v>248012.62</v>
      </c>
      <c r="F21" s="218">
        <v>8</v>
      </c>
      <c r="G21" s="212">
        <v>1073703.1000000001</v>
      </c>
      <c r="H21" s="218">
        <v>32</v>
      </c>
    </row>
    <row r="22" spans="1:8" outlineLevel="2" x14ac:dyDescent="0.2">
      <c r="A22" s="208"/>
      <c r="B22" s="209" t="s">
        <v>155</v>
      </c>
      <c r="C22" s="210">
        <v>825690.48</v>
      </c>
      <c r="D22" s="211">
        <v>24</v>
      </c>
      <c r="E22" s="212">
        <v>573005.43000000005</v>
      </c>
      <c r="F22" s="218">
        <v>17</v>
      </c>
      <c r="G22" s="212">
        <v>1398695.91</v>
      </c>
      <c r="H22" s="218">
        <v>41</v>
      </c>
    </row>
    <row r="23" spans="1:8" outlineLevel="2" x14ac:dyDescent="0.2">
      <c r="A23" s="208"/>
      <c r="B23" s="209" t="s">
        <v>156</v>
      </c>
      <c r="C23" s="210">
        <v>825690.48</v>
      </c>
      <c r="D23" s="211">
        <v>24</v>
      </c>
      <c r="E23" s="212">
        <v>-58092.1</v>
      </c>
      <c r="F23" s="218">
        <v>-2</v>
      </c>
      <c r="G23" s="212">
        <v>767598.38</v>
      </c>
      <c r="H23" s="218">
        <v>22</v>
      </c>
    </row>
    <row r="24" spans="1:8" outlineLevel="2" x14ac:dyDescent="0.2">
      <c r="A24" s="208"/>
      <c r="B24" s="209" t="s">
        <v>157</v>
      </c>
      <c r="C24" s="210">
        <v>825690.48</v>
      </c>
      <c r="D24" s="211">
        <v>24</v>
      </c>
      <c r="E24" s="212">
        <v>-513822</v>
      </c>
      <c r="F24" s="218">
        <v>-15</v>
      </c>
      <c r="G24" s="212">
        <v>311868.48</v>
      </c>
      <c r="H24" s="218">
        <v>9</v>
      </c>
    </row>
    <row r="25" spans="1:8" outlineLevel="2" x14ac:dyDescent="0.2">
      <c r="A25" s="208"/>
      <c r="B25" s="209" t="s">
        <v>158</v>
      </c>
      <c r="C25" s="210">
        <v>825690.48</v>
      </c>
      <c r="D25" s="211">
        <v>24</v>
      </c>
      <c r="E25" s="212">
        <v>-648492.48</v>
      </c>
      <c r="F25" s="218">
        <v>-19</v>
      </c>
      <c r="G25" s="212">
        <v>177198</v>
      </c>
      <c r="H25" s="218">
        <v>5</v>
      </c>
    </row>
    <row r="26" spans="1:8" outlineLevel="2" x14ac:dyDescent="0.2">
      <c r="A26" s="208"/>
      <c r="B26" s="209" t="s">
        <v>159</v>
      </c>
      <c r="C26" s="210">
        <v>825690.48</v>
      </c>
      <c r="D26" s="211">
        <v>24</v>
      </c>
      <c r="E26" s="212">
        <v>-790250.88</v>
      </c>
      <c r="F26" s="218">
        <v>-23</v>
      </c>
      <c r="G26" s="212">
        <v>35439.599999999999</v>
      </c>
      <c r="H26" s="218">
        <v>1</v>
      </c>
    </row>
    <row r="27" spans="1:8" outlineLevel="2" x14ac:dyDescent="0.2">
      <c r="A27" s="208"/>
      <c r="B27" s="209" t="s">
        <v>160</v>
      </c>
      <c r="C27" s="210">
        <v>825690.48</v>
      </c>
      <c r="D27" s="211">
        <v>24</v>
      </c>
      <c r="E27" s="212">
        <v>-825690.48</v>
      </c>
      <c r="F27" s="218">
        <v>-24</v>
      </c>
      <c r="G27" s="212">
        <v>0</v>
      </c>
      <c r="H27" s="218">
        <v>0</v>
      </c>
    </row>
    <row r="28" spans="1:8" outlineLevel="2" x14ac:dyDescent="0.2">
      <c r="A28" s="208"/>
      <c r="B28" s="209" t="s">
        <v>161</v>
      </c>
      <c r="C28" s="210">
        <v>825690.48</v>
      </c>
      <c r="D28" s="211">
        <v>24</v>
      </c>
      <c r="E28" s="212">
        <v>-648492.48</v>
      </c>
      <c r="F28" s="218">
        <v>-19</v>
      </c>
      <c r="G28" s="212">
        <v>177198</v>
      </c>
      <c r="H28" s="218">
        <v>5</v>
      </c>
    </row>
    <row r="29" spans="1:8" outlineLevel="2" x14ac:dyDescent="0.2">
      <c r="A29" s="208"/>
      <c r="B29" s="209" t="s">
        <v>162</v>
      </c>
      <c r="C29" s="210">
        <v>825690.48</v>
      </c>
      <c r="D29" s="211">
        <v>24</v>
      </c>
      <c r="E29" s="212">
        <v>-577613.28</v>
      </c>
      <c r="F29" s="218">
        <v>-17</v>
      </c>
      <c r="G29" s="212">
        <v>248077.2</v>
      </c>
      <c r="H29" s="218">
        <v>7</v>
      </c>
    </row>
    <row r="30" spans="1:8" outlineLevel="2" x14ac:dyDescent="0.2">
      <c r="A30" s="208"/>
      <c r="B30" s="209" t="s">
        <v>163</v>
      </c>
      <c r="C30" s="210">
        <v>963306.72</v>
      </c>
      <c r="D30" s="211">
        <v>28</v>
      </c>
      <c r="E30" s="212">
        <v>-183635.52</v>
      </c>
      <c r="F30" s="218">
        <v>-6</v>
      </c>
      <c r="G30" s="212">
        <v>779671.2</v>
      </c>
      <c r="H30" s="218">
        <v>22</v>
      </c>
    </row>
    <row r="31" spans="1:8" x14ac:dyDescent="0.2">
      <c r="A31" s="230" t="s">
        <v>14</v>
      </c>
      <c r="B31" s="230" t="s">
        <v>15</v>
      </c>
      <c r="C31" s="203">
        <v>2124245</v>
      </c>
      <c r="D31" s="217">
        <v>62</v>
      </c>
      <c r="E31" s="219">
        <v>23940.06</v>
      </c>
      <c r="F31" s="220">
        <v>1</v>
      </c>
      <c r="G31" s="219">
        <v>2148185.06</v>
      </c>
      <c r="H31" s="220">
        <v>63</v>
      </c>
    </row>
    <row r="32" spans="1:8" outlineLevel="2" x14ac:dyDescent="0.2">
      <c r="A32" s="208"/>
      <c r="B32" s="209" t="s">
        <v>152</v>
      </c>
      <c r="C32" s="210">
        <v>171310.1</v>
      </c>
      <c r="D32" s="211">
        <v>5</v>
      </c>
      <c r="E32" s="212">
        <v>-100430.9</v>
      </c>
      <c r="F32" s="218">
        <v>-3</v>
      </c>
      <c r="G32" s="212">
        <v>70879.199999999997</v>
      </c>
      <c r="H32" s="218">
        <v>2</v>
      </c>
    </row>
    <row r="33" spans="1:8" outlineLevel="2" x14ac:dyDescent="0.2">
      <c r="A33" s="208"/>
      <c r="B33" s="209" t="s">
        <v>153</v>
      </c>
      <c r="C33" s="210">
        <v>171310.1</v>
      </c>
      <c r="D33" s="211">
        <v>5</v>
      </c>
      <c r="E33" s="212">
        <v>-29551.7</v>
      </c>
      <c r="F33" s="218">
        <v>-1</v>
      </c>
      <c r="G33" s="212">
        <v>141758.39999999999</v>
      </c>
      <c r="H33" s="218">
        <v>4</v>
      </c>
    </row>
    <row r="34" spans="1:8" outlineLevel="2" x14ac:dyDescent="0.2">
      <c r="A34" s="208"/>
      <c r="B34" s="209" t="s">
        <v>154</v>
      </c>
      <c r="C34" s="210">
        <v>171310.1</v>
      </c>
      <c r="D34" s="211">
        <v>5</v>
      </c>
      <c r="E34" s="212">
        <v>35291.089999999997</v>
      </c>
      <c r="F34" s="218">
        <v>1</v>
      </c>
      <c r="G34" s="212">
        <v>206601.19</v>
      </c>
      <c r="H34" s="218">
        <v>6</v>
      </c>
    </row>
    <row r="35" spans="1:8" outlineLevel="2" x14ac:dyDescent="0.2">
      <c r="A35" s="208"/>
      <c r="B35" s="209" t="s">
        <v>155</v>
      </c>
      <c r="C35" s="210">
        <v>171310.1</v>
      </c>
      <c r="D35" s="211">
        <v>5</v>
      </c>
      <c r="E35" s="212">
        <v>-64991.3</v>
      </c>
      <c r="F35" s="218">
        <v>-2</v>
      </c>
      <c r="G35" s="212">
        <v>106318.8</v>
      </c>
      <c r="H35" s="218">
        <v>3</v>
      </c>
    </row>
    <row r="36" spans="1:8" outlineLevel="2" x14ac:dyDescent="0.2">
      <c r="A36" s="208"/>
      <c r="B36" s="209" t="s">
        <v>156</v>
      </c>
      <c r="C36" s="210">
        <v>171310.1</v>
      </c>
      <c r="D36" s="211">
        <v>5</v>
      </c>
      <c r="E36" s="212">
        <v>-64991.3</v>
      </c>
      <c r="F36" s="218">
        <v>-2</v>
      </c>
      <c r="G36" s="212">
        <v>106318.8</v>
      </c>
      <c r="H36" s="218">
        <v>3</v>
      </c>
    </row>
    <row r="37" spans="1:8" outlineLevel="2" x14ac:dyDescent="0.2">
      <c r="A37" s="208"/>
      <c r="B37" s="209" t="s">
        <v>157</v>
      </c>
      <c r="C37" s="210">
        <v>171310.1</v>
      </c>
      <c r="D37" s="211">
        <v>5</v>
      </c>
      <c r="E37" s="212">
        <v>-100430.9</v>
      </c>
      <c r="F37" s="218">
        <v>-3</v>
      </c>
      <c r="G37" s="212">
        <v>70879.199999999997</v>
      </c>
      <c r="H37" s="218">
        <v>2</v>
      </c>
    </row>
    <row r="38" spans="1:8" outlineLevel="2" x14ac:dyDescent="0.2">
      <c r="A38" s="208"/>
      <c r="B38" s="209" t="s">
        <v>158</v>
      </c>
      <c r="C38" s="210">
        <v>171310.1</v>
      </c>
      <c r="D38" s="211">
        <v>5</v>
      </c>
      <c r="E38" s="212">
        <v>29254.68</v>
      </c>
      <c r="F38" s="218">
        <v>1</v>
      </c>
      <c r="G38" s="212">
        <v>200564.78</v>
      </c>
      <c r="H38" s="218">
        <v>6</v>
      </c>
    </row>
    <row r="39" spans="1:8" outlineLevel="2" x14ac:dyDescent="0.2">
      <c r="A39" s="208"/>
      <c r="B39" s="209" t="s">
        <v>159</v>
      </c>
      <c r="C39" s="210">
        <v>171310.1</v>
      </c>
      <c r="D39" s="211">
        <v>5</v>
      </c>
      <c r="E39" s="212">
        <v>-64991.3</v>
      </c>
      <c r="F39" s="218">
        <v>-2</v>
      </c>
      <c r="G39" s="212">
        <v>106318.8</v>
      </c>
      <c r="H39" s="218">
        <v>3</v>
      </c>
    </row>
    <row r="40" spans="1:8" outlineLevel="2" x14ac:dyDescent="0.2">
      <c r="A40" s="208"/>
      <c r="B40" s="209" t="s">
        <v>160</v>
      </c>
      <c r="C40" s="210">
        <v>171310.1</v>
      </c>
      <c r="D40" s="211">
        <v>5</v>
      </c>
      <c r="E40" s="212">
        <v>-64991.3</v>
      </c>
      <c r="F40" s="218">
        <v>-2</v>
      </c>
      <c r="G40" s="212">
        <v>106318.8</v>
      </c>
      <c r="H40" s="218">
        <v>3</v>
      </c>
    </row>
    <row r="41" spans="1:8" outlineLevel="2" x14ac:dyDescent="0.2">
      <c r="A41" s="208"/>
      <c r="B41" s="209" t="s">
        <v>161</v>
      </c>
      <c r="C41" s="210">
        <v>171310.1</v>
      </c>
      <c r="D41" s="211">
        <v>5</v>
      </c>
      <c r="E41" s="212">
        <v>206452.68</v>
      </c>
      <c r="F41" s="218">
        <v>6</v>
      </c>
      <c r="G41" s="212">
        <v>377762.78</v>
      </c>
      <c r="H41" s="218">
        <v>11</v>
      </c>
    </row>
    <row r="42" spans="1:8" outlineLevel="2" x14ac:dyDescent="0.2">
      <c r="A42" s="208"/>
      <c r="B42" s="209" t="s">
        <v>162</v>
      </c>
      <c r="C42" s="210">
        <v>171310.1</v>
      </c>
      <c r="D42" s="211">
        <v>5</v>
      </c>
      <c r="E42" s="212">
        <v>188343.45</v>
      </c>
      <c r="F42" s="218">
        <v>6</v>
      </c>
      <c r="G42" s="212">
        <v>359653.55</v>
      </c>
      <c r="H42" s="218">
        <v>11</v>
      </c>
    </row>
    <row r="43" spans="1:8" outlineLevel="2" x14ac:dyDescent="0.2">
      <c r="A43" s="208"/>
      <c r="B43" s="209" t="s">
        <v>163</v>
      </c>
      <c r="C43" s="210">
        <v>239833.9</v>
      </c>
      <c r="D43" s="211">
        <v>7</v>
      </c>
      <c r="E43" s="212">
        <v>54976.86</v>
      </c>
      <c r="F43" s="218">
        <v>2</v>
      </c>
      <c r="G43" s="212">
        <v>294810.76</v>
      </c>
      <c r="H43" s="218">
        <v>9</v>
      </c>
    </row>
    <row r="44" spans="1:8" ht="21" x14ac:dyDescent="0.2">
      <c r="A44" s="230" t="s">
        <v>20</v>
      </c>
      <c r="B44" s="230" t="s">
        <v>21</v>
      </c>
      <c r="C44" s="203">
        <v>2420339</v>
      </c>
      <c r="D44" s="217">
        <v>78</v>
      </c>
      <c r="E44" s="219">
        <v>52527.519999999997</v>
      </c>
      <c r="F44" s="220">
        <v>1</v>
      </c>
      <c r="G44" s="219">
        <v>2472866.52</v>
      </c>
      <c r="H44" s="220">
        <v>79</v>
      </c>
    </row>
    <row r="45" spans="1:8" outlineLevel="2" x14ac:dyDescent="0.2">
      <c r="A45" s="208"/>
      <c r="B45" s="209" t="s">
        <v>152</v>
      </c>
      <c r="C45" s="210">
        <v>165125.18</v>
      </c>
      <c r="D45" s="211">
        <v>5</v>
      </c>
      <c r="E45" s="212">
        <v>0</v>
      </c>
      <c r="F45" s="218">
        <v>0</v>
      </c>
      <c r="G45" s="212">
        <v>165125.18</v>
      </c>
      <c r="H45" s="218">
        <v>5</v>
      </c>
    </row>
    <row r="46" spans="1:8" outlineLevel="2" x14ac:dyDescent="0.2">
      <c r="A46" s="208"/>
      <c r="B46" s="209" t="s">
        <v>153</v>
      </c>
      <c r="C46" s="210">
        <v>211858.74</v>
      </c>
      <c r="D46" s="211">
        <v>7</v>
      </c>
      <c r="E46" s="212">
        <v>0</v>
      </c>
      <c r="F46" s="218">
        <v>0</v>
      </c>
      <c r="G46" s="212">
        <v>211858.74</v>
      </c>
      <c r="H46" s="218">
        <v>7</v>
      </c>
    </row>
    <row r="47" spans="1:8" outlineLevel="2" x14ac:dyDescent="0.2">
      <c r="A47" s="208"/>
      <c r="B47" s="209" t="s">
        <v>154</v>
      </c>
      <c r="C47" s="210">
        <v>228916.46</v>
      </c>
      <c r="D47" s="211">
        <v>7</v>
      </c>
      <c r="E47" s="212">
        <v>0</v>
      </c>
      <c r="F47" s="218">
        <v>0</v>
      </c>
      <c r="G47" s="212">
        <v>228916.46</v>
      </c>
      <c r="H47" s="218">
        <v>7</v>
      </c>
    </row>
    <row r="48" spans="1:8" outlineLevel="2" x14ac:dyDescent="0.2">
      <c r="A48" s="208"/>
      <c r="B48" s="209" t="s">
        <v>155</v>
      </c>
      <c r="C48" s="210">
        <v>276701.53000000003</v>
      </c>
      <c r="D48" s="211">
        <v>9</v>
      </c>
      <c r="E48" s="212">
        <v>0</v>
      </c>
      <c r="F48" s="218">
        <v>0</v>
      </c>
      <c r="G48" s="212">
        <v>276701.53000000003</v>
      </c>
      <c r="H48" s="218">
        <v>9</v>
      </c>
    </row>
    <row r="49" spans="1:8" outlineLevel="2" x14ac:dyDescent="0.2">
      <c r="A49" s="208"/>
      <c r="B49" s="209" t="s">
        <v>156</v>
      </c>
      <c r="C49" s="210">
        <v>276701.53000000003</v>
      </c>
      <c r="D49" s="211">
        <v>9</v>
      </c>
      <c r="E49" s="212">
        <v>0</v>
      </c>
      <c r="F49" s="218">
        <v>0</v>
      </c>
      <c r="G49" s="212">
        <v>276701.53000000003</v>
      </c>
      <c r="H49" s="218">
        <v>9</v>
      </c>
    </row>
    <row r="50" spans="1:8" outlineLevel="2" x14ac:dyDescent="0.2">
      <c r="A50" s="208"/>
      <c r="B50" s="209" t="s">
        <v>157</v>
      </c>
      <c r="C50" s="210">
        <v>182455.55</v>
      </c>
      <c r="D50" s="211">
        <v>6</v>
      </c>
      <c r="E50" s="212">
        <v>0</v>
      </c>
      <c r="F50" s="218">
        <v>0</v>
      </c>
      <c r="G50" s="212">
        <v>182455.55</v>
      </c>
      <c r="H50" s="218">
        <v>6</v>
      </c>
    </row>
    <row r="51" spans="1:8" outlineLevel="2" x14ac:dyDescent="0.2">
      <c r="A51" s="208"/>
      <c r="B51" s="209" t="s">
        <v>158</v>
      </c>
      <c r="C51" s="210">
        <v>324213.95</v>
      </c>
      <c r="D51" s="211">
        <v>10</v>
      </c>
      <c r="E51" s="212">
        <v>0</v>
      </c>
      <c r="F51" s="218">
        <v>0</v>
      </c>
      <c r="G51" s="212">
        <v>324213.95</v>
      </c>
      <c r="H51" s="218">
        <v>10</v>
      </c>
    </row>
    <row r="52" spans="1:8" outlineLevel="2" x14ac:dyDescent="0.2">
      <c r="A52" s="208"/>
      <c r="B52" s="209" t="s">
        <v>159</v>
      </c>
      <c r="C52" s="210">
        <v>264784.48</v>
      </c>
      <c r="D52" s="211">
        <v>9</v>
      </c>
      <c r="E52" s="212">
        <v>0</v>
      </c>
      <c r="F52" s="218">
        <v>0</v>
      </c>
      <c r="G52" s="212">
        <v>264784.48</v>
      </c>
      <c r="H52" s="218">
        <v>9</v>
      </c>
    </row>
    <row r="53" spans="1:8" outlineLevel="2" x14ac:dyDescent="0.2">
      <c r="A53" s="208"/>
      <c r="B53" s="209" t="s">
        <v>160</v>
      </c>
      <c r="C53" s="210">
        <v>122395.39</v>
      </c>
      <c r="D53" s="211">
        <v>4</v>
      </c>
      <c r="E53" s="212">
        <v>-51516.19</v>
      </c>
      <c r="F53" s="218">
        <v>-2</v>
      </c>
      <c r="G53" s="212">
        <v>70879.199999999997</v>
      </c>
      <c r="H53" s="218">
        <v>2</v>
      </c>
    </row>
    <row r="54" spans="1:8" outlineLevel="2" x14ac:dyDescent="0.2">
      <c r="A54" s="208"/>
      <c r="B54" s="209" t="s">
        <v>161</v>
      </c>
      <c r="C54" s="210">
        <v>122395.39</v>
      </c>
      <c r="D54" s="211">
        <v>4</v>
      </c>
      <c r="E54" s="212">
        <v>148269.73000000001</v>
      </c>
      <c r="F54" s="218">
        <v>5</v>
      </c>
      <c r="G54" s="212">
        <v>270665.12</v>
      </c>
      <c r="H54" s="218">
        <v>9</v>
      </c>
    </row>
    <row r="55" spans="1:8" outlineLevel="2" x14ac:dyDescent="0.2">
      <c r="A55" s="208"/>
      <c r="B55" s="209" t="s">
        <v>162</v>
      </c>
      <c r="C55" s="210">
        <v>122395.39</v>
      </c>
      <c r="D55" s="211">
        <v>4</v>
      </c>
      <c r="E55" s="212">
        <v>42729.79</v>
      </c>
      <c r="F55" s="218">
        <v>1</v>
      </c>
      <c r="G55" s="212">
        <v>165125.18</v>
      </c>
      <c r="H55" s="218">
        <v>5</v>
      </c>
    </row>
    <row r="56" spans="1:8" outlineLevel="2" x14ac:dyDescent="0.2">
      <c r="A56" s="208"/>
      <c r="B56" s="209" t="s">
        <v>163</v>
      </c>
      <c r="C56" s="210">
        <v>122395.41</v>
      </c>
      <c r="D56" s="211">
        <v>4</v>
      </c>
      <c r="E56" s="212">
        <v>-86955.81</v>
      </c>
      <c r="F56" s="218">
        <v>-3</v>
      </c>
      <c r="G56" s="212">
        <v>35439.599999999999</v>
      </c>
      <c r="H56" s="218">
        <v>1</v>
      </c>
    </row>
    <row r="57" spans="1:8" x14ac:dyDescent="0.2">
      <c r="A57" s="230" t="s">
        <v>207</v>
      </c>
      <c r="B57" s="230" t="s">
        <v>208</v>
      </c>
      <c r="C57" s="203">
        <v>6132649</v>
      </c>
      <c r="D57" s="217">
        <v>190</v>
      </c>
      <c r="E57" s="219">
        <v>-702016.23</v>
      </c>
      <c r="F57" s="220">
        <v>-9</v>
      </c>
      <c r="G57" s="219">
        <v>5430632.7699999996</v>
      </c>
      <c r="H57" s="220">
        <v>181</v>
      </c>
    </row>
    <row r="58" spans="1:8" outlineLevel="2" x14ac:dyDescent="0.2">
      <c r="A58" s="208"/>
      <c r="B58" s="209" t="s">
        <v>152</v>
      </c>
      <c r="C58" s="210">
        <v>484156.5</v>
      </c>
      <c r="D58" s="211">
        <v>15</v>
      </c>
      <c r="E58" s="212">
        <v>-159942.54999999999</v>
      </c>
      <c r="F58" s="218">
        <v>-5</v>
      </c>
      <c r="G58" s="212">
        <v>324213.95</v>
      </c>
      <c r="H58" s="218">
        <v>10</v>
      </c>
    </row>
    <row r="59" spans="1:8" outlineLevel="2" x14ac:dyDescent="0.2">
      <c r="A59" s="208"/>
      <c r="B59" s="209" t="s">
        <v>153</v>
      </c>
      <c r="C59" s="210">
        <v>484156.5</v>
      </c>
      <c r="D59" s="211">
        <v>15</v>
      </c>
      <c r="E59" s="212">
        <v>-113208.99</v>
      </c>
      <c r="F59" s="218">
        <v>-3</v>
      </c>
      <c r="G59" s="212">
        <v>370947.51</v>
      </c>
      <c r="H59" s="218">
        <v>12</v>
      </c>
    </row>
    <row r="60" spans="1:8" outlineLevel="2" x14ac:dyDescent="0.2">
      <c r="A60" s="208"/>
      <c r="B60" s="209" t="s">
        <v>154</v>
      </c>
      <c r="C60" s="210">
        <v>484156.5</v>
      </c>
      <c r="D60" s="211">
        <v>15</v>
      </c>
      <c r="E60" s="212">
        <v>351984.5</v>
      </c>
      <c r="F60" s="218">
        <v>12</v>
      </c>
      <c r="G60" s="212">
        <v>836141</v>
      </c>
      <c r="H60" s="218">
        <v>27</v>
      </c>
    </row>
    <row r="61" spans="1:8" outlineLevel="2" x14ac:dyDescent="0.2">
      <c r="A61" s="208"/>
      <c r="B61" s="209" t="s">
        <v>155</v>
      </c>
      <c r="C61" s="210">
        <v>484156.5</v>
      </c>
      <c r="D61" s="211">
        <v>15</v>
      </c>
      <c r="E61" s="212">
        <v>-43108.65</v>
      </c>
      <c r="F61" s="218">
        <v>0</v>
      </c>
      <c r="G61" s="212">
        <v>441047.85</v>
      </c>
      <c r="H61" s="218">
        <v>15</v>
      </c>
    </row>
    <row r="62" spans="1:8" outlineLevel="2" x14ac:dyDescent="0.2">
      <c r="A62" s="208"/>
      <c r="B62" s="209" t="s">
        <v>156</v>
      </c>
      <c r="C62" s="210">
        <v>484156.5</v>
      </c>
      <c r="D62" s="211">
        <v>15</v>
      </c>
      <c r="E62" s="212">
        <v>-7669.05</v>
      </c>
      <c r="F62" s="218">
        <v>1</v>
      </c>
      <c r="G62" s="212">
        <v>476487.45</v>
      </c>
      <c r="H62" s="218">
        <v>16</v>
      </c>
    </row>
    <row r="63" spans="1:8" outlineLevel="2" x14ac:dyDescent="0.2">
      <c r="A63" s="208"/>
      <c r="B63" s="209" t="s">
        <v>157</v>
      </c>
      <c r="C63" s="210">
        <v>484156.5</v>
      </c>
      <c r="D63" s="211">
        <v>15</v>
      </c>
      <c r="E63" s="212">
        <v>-95878.62</v>
      </c>
      <c r="F63" s="218">
        <v>-2</v>
      </c>
      <c r="G63" s="212">
        <v>388277.88</v>
      </c>
      <c r="H63" s="218">
        <v>13</v>
      </c>
    </row>
    <row r="64" spans="1:8" outlineLevel="2" x14ac:dyDescent="0.2">
      <c r="A64" s="208"/>
      <c r="B64" s="209" t="s">
        <v>158</v>
      </c>
      <c r="C64" s="210">
        <v>484156.5</v>
      </c>
      <c r="D64" s="211">
        <v>15</v>
      </c>
      <c r="E64" s="212">
        <v>-95878.62</v>
      </c>
      <c r="F64" s="218">
        <v>-2</v>
      </c>
      <c r="G64" s="212">
        <v>388277.88</v>
      </c>
      <c r="H64" s="218">
        <v>13</v>
      </c>
    </row>
    <row r="65" spans="1:8" outlineLevel="2" x14ac:dyDescent="0.2">
      <c r="A65" s="208"/>
      <c r="B65" s="209" t="s">
        <v>159</v>
      </c>
      <c r="C65" s="210">
        <v>484156.5</v>
      </c>
      <c r="D65" s="211">
        <v>15</v>
      </c>
      <c r="E65" s="212">
        <v>-190124.6</v>
      </c>
      <c r="F65" s="218">
        <v>-5</v>
      </c>
      <c r="G65" s="212">
        <v>294031.90000000002</v>
      </c>
      <c r="H65" s="218">
        <v>10</v>
      </c>
    </row>
    <row r="66" spans="1:8" outlineLevel="2" x14ac:dyDescent="0.2">
      <c r="A66" s="208"/>
      <c r="B66" s="209" t="s">
        <v>160</v>
      </c>
      <c r="C66" s="210">
        <v>484156.5</v>
      </c>
      <c r="D66" s="211">
        <v>15</v>
      </c>
      <c r="E66" s="212">
        <v>-101915.03</v>
      </c>
      <c r="F66" s="218">
        <v>-2</v>
      </c>
      <c r="G66" s="212">
        <v>382241.47</v>
      </c>
      <c r="H66" s="218">
        <v>13</v>
      </c>
    </row>
    <row r="67" spans="1:8" outlineLevel="2" x14ac:dyDescent="0.2">
      <c r="A67" s="208"/>
      <c r="B67" s="209" t="s">
        <v>161</v>
      </c>
      <c r="C67" s="210">
        <v>484156.5</v>
      </c>
      <c r="D67" s="211">
        <v>15</v>
      </c>
      <c r="E67" s="212">
        <v>-72511.839999999997</v>
      </c>
      <c r="F67" s="218">
        <v>-1</v>
      </c>
      <c r="G67" s="212">
        <v>411644.66</v>
      </c>
      <c r="H67" s="218">
        <v>14</v>
      </c>
    </row>
    <row r="68" spans="1:8" outlineLevel="2" x14ac:dyDescent="0.2">
      <c r="A68" s="208"/>
      <c r="B68" s="209" t="s">
        <v>162</v>
      </c>
      <c r="C68" s="210">
        <v>484156.5</v>
      </c>
      <c r="D68" s="211">
        <v>15</v>
      </c>
      <c r="E68" s="212">
        <v>-72511.839999999997</v>
      </c>
      <c r="F68" s="218">
        <v>-1</v>
      </c>
      <c r="G68" s="212">
        <v>411644.66</v>
      </c>
      <c r="H68" s="218">
        <v>14</v>
      </c>
    </row>
    <row r="69" spans="1:8" outlineLevel="2" x14ac:dyDescent="0.2">
      <c r="A69" s="208"/>
      <c r="B69" s="209" t="s">
        <v>163</v>
      </c>
      <c r="C69" s="210">
        <v>806927.5</v>
      </c>
      <c r="D69" s="211">
        <v>25</v>
      </c>
      <c r="E69" s="212">
        <v>-101250.94</v>
      </c>
      <c r="F69" s="218">
        <v>-1</v>
      </c>
      <c r="G69" s="212">
        <v>705676.56</v>
      </c>
      <c r="H69" s="218">
        <v>24</v>
      </c>
    </row>
    <row r="70" spans="1:8" x14ac:dyDescent="0.2">
      <c r="A70" s="388" t="s">
        <v>100</v>
      </c>
      <c r="B70" s="388"/>
      <c r="C70" s="203">
        <v>23334780</v>
      </c>
      <c r="D70" s="217">
        <v>702</v>
      </c>
      <c r="E70" s="219">
        <v>-3118706.63</v>
      </c>
      <c r="F70" s="220">
        <v>-84</v>
      </c>
      <c r="G70" s="219">
        <v>20216073.370000001</v>
      </c>
      <c r="H70" s="220">
        <v>618</v>
      </c>
    </row>
  </sheetData>
  <mergeCells count="8">
    <mergeCell ref="A70:B7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H98"/>
  <sheetViews>
    <sheetView view="pageBreakPreview" zoomScale="140" zoomScaleNormal="100" zoomScaleSheetLayoutView="140" workbookViewId="0">
      <pane xSplit="2" ySplit="4" topLeftCell="C83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.1640625" style="6" customWidth="1"/>
    <col min="2" max="2" width="33.83203125" style="6" customWidth="1"/>
    <col min="3" max="3" width="14" style="6" customWidth="1"/>
    <col min="4" max="4" width="9.5" style="6" customWidth="1"/>
    <col min="5" max="5" width="13.5" style="224" customWidth="1"/>
    <col min="6" max="6" width="10.5" style="10"/>
    <col min="7" max="7" width="12.6640625" style="224" customWidth="1"/>
    <col min="8" max="16384" width="10.5" style="10"/>
  </cols>
  <sheetData>
    <row r="1" spans="1:8" ht="51" customHeight="1" x14ac:dyDescent="0.2">
      <c r="C1" s="7"/>
      <c r="D1" s="8"/>
      <c r="E1" s="9"/>
      <c r="F1" s="383" t="s">
        <v>319</v>
      </c>
      <c r="G1" s="383"/>
      <c r="H1" s="383"/>
    </row>
    <row r="2" spans="1:8" s="11" customFormat="1" ht="36" customHeight="1" x14ac:dyDescent="0.2">
      <c r="A2" s="405" t="s">
        <v>318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30" t="s">
        <v>0</v>
      </c>
      <c r="B5" s="230" t="s">
        <v>1</v>
      </c>
      <c r="C5" s="203">
        <v>754788</v>
      </c>
      <c r="D5" s="217">
        <v>40</v>
      </c>
      <c r="E5" s="219">
        <v>-70531</v>
      </c>
      <c r="F5" s="220">
        <v>-6</v>
      </c>
      <c r="G5" s="219">
        <v>684257</v>
      </c>
      <c r="H5" s="220">
        <v>34</v>
      </c>
    </row>
    <row r="6" spans="1:8" outlineLevel="2" x14ac:dyDescent="0.2">
      <c r="A6" s="208"/>
      <c r="B6" s="209" t="s">
        <v>152</v>
      </c>
      <c r="C6" s="210">
        <v>56609.1</v>
      </c>
      <c r="D6" s="211">
        <v>3</v>
      </c>
      <c r="E6" s="212">
        <v>-18832.82</v>
      </c>
      <c r="F6" s="218">
        <v>-1</v>
      </c>
      <c r="G6" s="212">
        <v>37776.28</v>
      </c>
      <c r="H6" s="218">
        <v>2</v>
      </c>
    </row>
    <row r="7" spans="1:8" outlineLevel="2" x14ac:dyDescent="0.2">
      <c r="A7" s="208"/>
      <c r="B7" s="209" t="s">
        <v>153</v>
      </c>
      <c r="C7" s="210">
        <v>56609.1</v>
      </c>
      <c r="D7" s="211">
        <v>3</v>
      </c>
      <c r="E7" s="212">
        <v>77944.56</v>
      </c>
      <c r="F7" s="218">
        <v>4</v>
      </c>
      <c r="G7" s="212">
        <v>134553.66</v>
      </c>
      <c r="H7" s="218">
        <v>7</v>
      </c>
    </row>
    <row r="8" spans="1:8" outlineLevel="2" x14ac:dyDescent="0.2">
      <c r="A8" s="208"/>
      <c r="B8" s="209" t="s">
        <v>154</v>
      </c>
      <c r="C8" s="210">
        <v>56609.1</v>
      </c>
      <c r="D8" s="211">
        <v>2</v>
      </c>
      <c r="E8" s="212">
        <v>-56609.1</v>
      </c>
      <c r="F8" s="218">
        <v>-2</v>
      </c>
      <c r="G8" s="212">
        <v>0</v>
      </c>
      <c r="H8" s="218">
        <v>0</v>
      </c>
    </row>
    <row r="9" spans="1:8" outlineLevel="2" x14ac:dyDescent="0.2">
      <c r="A9" s="208"/>
      <c r="B9" s="209" t="s">
        <v>155</v>
      </c>
      <c r="C9" s="210">
        <v>56609.1</v>
      </c>
      <c r="D9" s="211">
        <v>3</v>
      </c>
      <c r="E9" s="212">
        <v>23616.82</v>
      </c>
      <c r="F9" s="218">
        <v>1</v>
      </c>
      <c r="G9" s="212">
        <v>80225.919999999998</v>
      </c>
      <c r="H9" s="218">
        <v>4</v>
      </c>
    </row>
    <row r="10" spans="1:8" outlineLevel="2" x14ac:dyDescent="0.2">
      <c r="A10" s="208"/>
      <c r="B10" s="209" t="s">
        <v>156</v>
      </c>
      <c r="C10" s="210">
        <v>56609.1</v>
      </c>
      <c r="D10" s="211">
        <v>3</v>
      </c>
      <c r="E10" s="212">
        <v>7065.36</v>
      </c>
      <c r="F10" s="218">
        <v>0</v>
      </c>
      <c r="G10" s="212">
        <v>63674.46</v>
      </c>
      <c r="H10" s="218">
        <v>3</v>
      </c>
    </row>
    <row r="11" spans="1:8" outlineLevel="2" x14ac:dyDescent="0.2">
      <c r="A11" s="208"/>
      <c r="B11" s="209" t="s">
        <v>157</v>
      </c>
      <c r="C11" s="210">
        <v>56609.1</v>
      </c>
      <c r="D11" s="211">
        <v>3</v>
      </c>
      <c r="E11" s="212">
        <v>28290.18</v>
      </c>
      <c r="F11" s="218">
        <v>1</v>
      </c>
      <c r="G11" s="212">
        <v>84899.28</v>
      </c>
      <c r="H11" s="218">
        <v>4</v>
      </c>
    </row>
    <row r="12" spans="1:8" outlineLevel="2" x14ac:dyDescent="0.2">
      <c r="A12" s="208"/>
      <c r="B12" s="209" t="s">
        <v>158</v>
      </c>
      <c r="C12" s="210">
        <v>44804.76</v>
      </c>
      <c r="D12" s="211">
        <v>3</v>
      </c>
      <c r="E12" s="212">
        <v>-44804.76</v>
      </c>
      <c r="F12" s="218">
        <v>-3</v>
      </c>
      <c r="G12" s="212">
        <v>0</v>
      </c>
      <c r="H12" s="218">
        <v>0</v>
      </c>
    </row>
    <row r="13" spans="1:8" outlineLevel="2" x14ac:dyDescent="0.2">
      <c r="A13" s="208"/>
      <c r="B13" s="209" t="s">
        <v>159</v>
      </c>
      <c r="C13" s="210">
        <v>68413.440000000002</v>
      </c>
      <c r="D13" s="211">
        <v>3</v>
      </c>
      <c r="E13" s="212">
        <v>44915.4</v>
      </c>
      <c r="F13" s="218">
        <v>3</v>
      </c>
      <c r="G13" s="212">
        <v>113328.84</v>
      </c>
      <c r="H13" s="218">
        <v>6</v>
      </c>
    </row>
    <row r="14" spans="1:8" outlineLevel="2" x14ac:dyDescent="0.2">
      <c r="A14" s="208"/>
      <c r="B14" s="209" t="s">
        <v>160</v>
      </c>
      <c r="C14" s="210">
        <v>56609.1</v>
      </c>
      <c r="D14" s="211">
        <v>3</v>
      </c>
      <c r="E14" s="212">
        <v>-56609.1</v>
      </c>
      <c r="F14" s="218">
        <v>-3</v>
      </c>
      <c r="G14" s="212">
        <v>0</v>
      </c>
      <c r="H14" s="218">
        <v>0</v>
      </c>
    </row>
    <row r="15" spans="1:8" outlineLevel="2" x14ac:dyDescent="0.2">
      <c r="A15" s="208"/>
      <c r="B15" s="209" t="s">
        <v>161</v>
      </c>
      <c r="C15" s="210">
        <v>56609.1</v>
      </c>
      <c r="D15" s="211">
        <v>3</v>
      </c>
      <c r="E15" s="212">
        <v>70739.820000000007</v>
      </c>
      <c r="F15" s="218">
        <v>3</v>
      </c>
      <c r="G15" s="212">
        <v>127348.92</v>
      </c>
      <c r="H15" s="218">
        <v>6</v>
      </c>
    </row>
    <row r="16" spans="1:8" outlineLevel="2" x14ac:dyDescent="0.2">
      <c r="A16" s="208"/>
      <c r="B16" s="209" t="s">
        <v>162</v>
      </c>
      <c r="C16" s="210">
        <v>56609.1</v>
      </c>
      <c r="D16" s="211">
        <v>3</v>
      </c>
      <c r="E16" s="212">
        <v>-14159.46</v>
      </c>
      <c r="F16" s="218">
        <v>-1</v>
      </c>
      <c r="G16" s="212">
        <v>42449.64</v>
      </c>
      <c r="H16" s="218">
        <v>2</v>
      </c>
    </row>
    <row r="17" spans="1:8" outlineLevel="2" x14ac:dyDescent="0.2">
      <c r="A17" s="208"/>
      <c r="B17" s="209" t="s">
        <v>163</v>
      </c>
      <c r="C17" s="210">
        <v>132087.9</v>
      </c>
      <c r="D17" s="211">
        <v>8</v>
      </c>
      <c r="E17" s="212">
        <v>-132087.9</v>
      </c>
      <c r="F17" s="218">
        <v>-8</v>
      </c>
      <c r="G17" s="212">
        <v>0</v>
      </c>
      <c r="H17" s="218">
        <v>0</v>
      </c>
    </row>
    <row r="18" spans="1:8" x14ac:dyDescent="0.2">
      <c r="A18" s="230" t="s">
        <v>2</v>
      </c>
      <c r="B18" s="230" t="s">
        <v>3</v>
      </c>
      <c r="C18" s="203">
        <v>6581507</v>
      </c>
      <c r="D18" s="217">
        <v>338</v>
      </c>
      <c r="E18" s="219">
        <v>-455440.43</v>
      </c>
      <c r="F18" s="220">
        <v>-13</v>
      </c>
      <c r="G18" s="219">
        <v>6126066.5700000003</v>
      </c>
      <c r="H18" s="220">
        <v>325</v>
      </c>
    </row>
    <row r="19" spans="1:8" outlineLevel="2" x14ac:dyDescent="0.2">
      <c r="A19" s="208"/>
      <c r="B19" s="209" t="s">
        <v>152</v>
      </c>
      <c r="C19" s="210">
        <v>545213.48</v>
      </c>
      <c r="D19" s="211">
        <v>28</v>
      </c>
      <c r="E19" s="212">
        <v>-260995.65</v>
      </c>
      <c r="F19" s="218">
        <v>-12</v>
      </c>
      <c r="G19" s="212">
        <v>284217.83</v>
      </c>
      <c r="H19" s="218">
        <v>16</v>
      </c>
    </row>
    <row r="20" spans="1:8" outlineLevel="2" x14ac:dyDescent="0.2">
      <c r="A20" s="208"/>
      <c r="B20" s="209" t="s">
        <v>153</v>
      </c>
      <c r="C20" s="210">
        <v>545213.48</v>
      </c>
      <c r="D20" s="211">
        <v>28</v>
      </c>
      <c r="E20" s="212">
        <v>101968.17</v>
      </c>
      <c r="F20" s="218">
        <v>9</v>
      </c>
      <c r="G20" s="212">
        <v>647181.65</v>
      </c>
      <c r="H20" s="218">
        <v>37</v>
      </c>
    </row>
    <row r="21" spans="1:8" outlineLevel="2" x14ac:dyDescent="0.2">
      <c r="A21" s="208"/>
      <c r="B21" s="209" t="s">
        <v>154</v>
      </c>
      <c r="C21" s="210">
        <v>545213.48</v>
      </c>
      <c r="D21" s="211">
        <v>28</v>
      </c>
      <c r="E21" s="212">
        <v>359080.5</v>
      </c>
      <c r="F21" s="218">
        <v>24</v>
      </c>
      <c r="G21" s="212">
        <v>904293.98</v>
      </c>
      <c r="H21" s="218">
        <v>52</v>
      </c>
    </row>
    <row r="22" spans="1:8" outlineLevel="2" x14ac:dyDescent="0.2">
      <c r="A22" s="208"/>
      <c r="B22" s="209" t="s">
        <v>155</v>
      </c>
      <c r="C22" s="210">
        <v>545213.48</v>
      </c>
      <c r="D22" s="211">
        <v>28</v>
      </c>
      <c r="E22" s="212">
        <v>-23121.9</v>
      </c>
      <c r="F22" s="218">
        <v>-1</v>
      </c>
      <c r="G22" s="212">
        <v>522091.58</v>
      </c>
      <c r="H22" s="218">
        <v>27</v>
      </c>
    </row>
    <row r="23" spans="1:8" outlineLevel="2" x14ac:dyDescent="0.2">
      <c r="A23" s="208"/>
      <c r="B23" s="209" t="s">
        <v>156</v>
      </c>
      <c r="C23" s="210">
        <v>545213.48</v>
      </c>
      <c r="D23" s="211">
        <v>28</v>
      </c>
      <c r="E23" s="212">
        <v>-207758.34</v>
      </c>
      <c r="F23" s="218">
        <v>-11</v>
      </c>
      <c r="G23" s="212">
        <v>337455.14</v>
      </c>
      <c r="H23" s="218">
        <v>17</v>
      </c>
    </row>
    <row r="24" spans="1:8" outlineLevel="2" x14ac:dyDescent="0.2">
      <c r="A24" s="208"/>
      <c r="B24" s="209" t="s">
        <v>157</v>
      </c>
      <c r="C24" s="210">
        <v>545213.48</v>
      </c>
      <c r="D24" s="211">
        <v>28</v>
      </c>
      <c r="E24" s="212">
        <v>-111331.47</v>
      </c>
      <c r="F24" s="218">
        <v>-5</v>
      </c>
      <c r="G24" s="212">
        <v>433882.01</v>
      </c>
      <c r="H24" s="218">
        <v>23</v>
      </c>
    </row>
    <row r="25" spans="1:8" outlineLevel="2" x14ac:dyDescent="0.2">
      <c r="A25" s="208"/>
      <c r="B25" s="209" t="s">
        <v>158</v>
      </c>
      <c r="C25" s="210">
        <v>545213.48</v>
      </c>
      <c r="D25" s="211">
        <v>28</v>
      </c>
      <c r="E25" s="212">
        <v>-321087.18</v>
      </c>
      <c r="F25" s="218">
        <v>-17</v>
      </c>
      <c r="G25" s="212">
        <v>224126.3</v>
      </c>
      <c r="H25" s="218">
        <v>11</v>
      </c>
    </row>
    <row r="26" spans="1:8" outlineLevel="2" x14ac:dyDescent="0.2">
      <c r="A26" s="208"/>
      <c r="B26" s="209" t="s">
        <v>159</v>
      </c>
      <c r="C26" s="210">
        <v>545213.48</v>
      </c>
      <c r="D26" s="211">
        <v>28</v>
      </c>
      <c r="E26" s="212">
        <v>-342312</v>
      </c>
      <c r="F26" s="218">
        <v>-18</v>
      </c>
      <c r="G26" s="212">
        <v>202901.48</v>
      </c>
      <c r="H26" s="218">
        <v>10</v>
      </c>
    </row>
    <row r="27" spans="1:8" outlineLevel="2" x14ac:dyDescent="0.2">
      <c r="A27" s="208"/>
      <c r="B27" s="209" t="s">
        <v>160</v>
      </c>
      <c r="C27" s="210">
        <v>545213.48</v>
      </c>
      <c r="D27" s="211">
        <v>28</v>
      </c>
      <c r="E27" s="212">
        <v>-101400.59</v>
      </c>
      <c r="F27" s="218">
        <v>-4</v>
      </c>
      <c r="G27" s="212">
        <v>443812.89</v>
      </c>
      <c r="H27" s="218">
        <v>24</v>
      </c>
    </row>
    <row r="28" spans="1:8" outlineLevel="2" x14ac:dyDescent="0.2">
      <c r="A28" s="208"/>
      <c r="B28" s="209" t="s">
        <v>161</v>
      </c>
      <c r="C28" s="210">
        <v>545213.48</v>
      </c>
      <c r="D28" s="211">
        <v>28</v>
      </c>
      <c r="E28" s="212">
        <v>340231.42</v>
      </c>
      <c r="F28" s="218">
        <v>17</v>
      </c>
      <c r="G28" s="212">
        <v>885444.9</v>
      </c>
      <c r="H28" s="218">
        <v>45</v>
      </c>
    </row>
    <row r="29" spans="1:8" outlineLevel="2" x14ac:dyDescent="0.2">
      <c r="A29" s="208"/>
      <c r="B29" s="209" t="s">
        <v>162</v>
      </c>
      <c r="C29" s="210">
        <v>545213.48</v>
      </c>
      <c r="D29" s="211">
        <v>28</v>
      </c>
      <c r="E29" s="212">
        <v>-59963.51</v>
      </c>
      <c r="F29" s="218">
        <v>-3</v>
      </c>
      <c r="G29" s="212">
        <v>485249.97</v>
      </c>
      <c r="H29" s="218">
        <v>25</v>
      </c>
    </row>
    <row r="30" spans="1:8" outlineLevel="2" x14ac:dyDescent="0.2">
      <c r="A30" s="208"/>
      <c r="B30" s="209" t="s">
        <v>163</v>
      </c>
      <c r="C30" s="210">
        <v>584158.71999999997</v>
      </c>
      <c r="D30" s="211">
        <v>30</v>
      </c>
      <c r="E30" s="212">
        <v>171250.12</v>
      </c>
      <c r="F30" s="218">
        <v>8</v>
      </c>
      <c r="G30" s="212">
        <v>755408.84</v>
      </c>
      <c r="H30" s="218">
        <v>38</v>
      </c>
    </row>
    <row r="31" spans="1:8" x14ac:dyDescent="0.2">
      <c r="A31" s="230" t="s">
        <v>205</v>
      </c>
      <c r="B31" s="230" t="s">
        <v>206</v>
      </c>
      <c r="C31" s="203">
        <v>9473588</v>
      </c>
      <c r="D31" s="217">
        <v>477</v>
      </c>
      <c r="E31" s="219">
        <v>2821502.35</v>
      </c>
      <c r="F31" s="220">
        <v>103</v>
      </c>
      <c r="G31" s="219">
        <v>12295090.35</v>
      </c>
      <c r="H31" s="220">
        <v>580</v>
      </c>
    </row>
    <row r="32" spans="1:8" outlineLevel="2" x14ac:dyDescent="0.2">
      <c r="A32" s="208"/>
      <c r="B32" s="209" t="s">
        <v>152</v>
      </c>
      <c r="C32" s="210">
        <v>774570.03</v>
      </c>
      <c r="D32" s="211">
        <v>39</v>
      </c>
      <c r="E32" s="212">
        <v>-774570.03</v>
      </c>
      <c r="F32" s="218">
        <v>-39</v>
      </c>
      <c r="G32" s="212">
        <v>0</v>
      </c>
      <c r="H32" s="218">
        <v>0</v>
      </c>
    </row>
    <row r="33" spans="1:8" outlineLevel="2" x14ac:dyDescent="0.2">
      <c r="A33" s="208"/>
      <c r="B33" s="209" t="s">
        <v>153</v>
      </c>
      <c r="C33" s="210">
        <v>774570.03</v>
      </c>
      <c r="D33" s="211">
        <v>39</v>
      </c>
      <c r="E33" s="212">
        <v>-651466.06999999995</v>
      </c>
      <c r="F33" s="218">
        <v>-35</v>
      </c>
      <c r="G33" s="212">
        <v>123103.96</v>
      </c>
      <c r="H33" s="218">
        <v>4</v>
      </c>
    </row>
    <row r="34" spans="1:8" outlineLevel="2" x14ac:dyDescent="0.2">
      <c r="A34" s="208"/>
      <c r="B34" s="209" t="s">
        <v>154</v>
      </c>
      <c r="C34" s="210">
        <v>774570.03</v>
      </c>
      <c r="D34" s="211">
        <v>39</v>
      </c>
      <c r="E34" s="212">
        <v>-181131.86</v>
      </c>
      <c r="F34" s="218">
        <v>-10</v>
      </c>
      <c r="G34" s="212">
        <v>593438.17000000004</v>
      </c>
      <c r="H34" s="218">
        <v>29</v>
      </c>
    </row>
    <row r="35" spans="1:8" outlineLevel="2" x14ac:dyDescent="0.2">
      <c r="A35" s="208"/>
      <c r="B35" s="209" t="s">
        <v>155</v>
      </c>
      <c r="C35" s="210">
        <v>774570.03</v>
      </c>
      <c r="D35" s="211">
        <v>39</v>
      </c>
      <c r="E35" s="212">
        <v>31973.13</v>
      </c>
      <c r="F35" s="218">
        <v>-1</v>
      </c>
      <c r="G35" s="212">
        <v>806543.16</v>
      </c>
      <c r="H35" s="218">
        <v>38</v>
      </c>
    </row>
    <row r="36" spans="1:8" outlineLevel="2" x14ac:dyDescent="0.2">
      <c r="A36" s="208"/>
      <c r="B36" s="209" t="s">
        <v>156</v>
      </c>
      <c r="C36" s="210">
        <v>774570.03</v>
      </c>
      <c r="D36" s="211">
        <v>39</v>
      </c>
      <c r="E36" s="212">
        <v>3923319.93</v>
      </c>
      <c r="F36" s="218">
        <v>183</v>
      </c>
      <c r="G36" s="212">
        <v>4697889.96</v>
      </c>
      <c r="H36" s="218">
        <v>222</v>
      </c>
    </row>
    <row r="37" spans="1:8" outlineLevel="2" x14ac:dyDescent="0.2">
      <c r="A37" s="208"/>
      <c r="B37" s="209" t="s">
        <v>157</v>
      </c>
      <c r="C37" s="210">
        <v>774570.03</v>
      </c>
      <c r="D37" s="211">
        <v>39</v>
      </c>
      <c r="E37" s="212">
        <v>4917498.3099999996</v>
      </c>
      <c r="F37" s="218">
        <v>230</v>
      </c>
      <c r="G37" s="212">
        <v>5692068.3399999999</v>
      </c>
      <c r="H37" s="218">
        <v>269</v>
      </c>
    </row>
    <row r="38" spans="1:8" outlineLevel="2" x14ac:dyDescent="0.2">
      <c r="A38" s="208"/>
      <c r="B38" s="209" t="s">
        <v>158</v>
      </c>
      <c r="C38" s="210">
        <v>774570.03</v>
      </c>
      <c r="D38" s="211">
        <v>39</v>
      </c>
      <c r="E38" s="212">
        <v>-541097.01</v>
      </c>
      <c r="F38" s="218">
        <v>-28</v>
      </c>
      <c r="G38" s="212">
        <v>233473.02</v>
      </c>
      <c r="H38" s="218">
        <v>11</v>
      </c>
    </row>
    <row r="39" spans="1:8" outlineLevel="2" x14ac:dyDescent="0.2">
      <c r="A39" s="208"/>
      <c r="B39" s="209" t="s">
        <v>159</v>
      </c>
      <c r="C39" s="210">
        <v>774570.03</v>
      </c>
      <c r="D39" s="211">
        <v>39</v>
      </c>
      <c r="E39" s="212">
        <v>-753345.21</v>
      </c>
      <c r="F39" s="218">
        <v>-38</v>
      </c>
      <c r="G39" s="212">
        <v>21224.82</v>
      </c>
      <c r="H39" s="218">
        <v>1</v>
      </c>
    </row>
    <row r="40" spans="1:8" outlineLevel="2" x14ac:dyDescent="0.2">
      <c r="A40" s="208"/>
      <c r="B40" s="209" t="s">
        <v>160</v>
      </c>
      <c r="C40" s="210">
        <v>774570.03</v>
      </c>
      <c r="D40" s="211">
        <v>39</v>
      </c>
      <c r="E40" s="212">
        <v>-774570.03</v>
      </c>
      <c r="F40" s="218">
        <v>-39</v>
      </c>
      <c r="G40" s="212">
        <v>0</v>
      </c>
      <c r="H40" s="218">
        <v>0</v>
      </c>
    </row>
    <row r="41" spans="1:8" outlineLevel="2" x14ac:dyDescent="0.2">
      <c r="A41" s="208"/>
      <c r="B41" s="209" t="s">
        <v>161</v>
      </c>
      <c r="C41" s="210">
        <v>774570.03</v>
      </c>
      <c r="D41" s="211">
        <v>39</v>
      </c>
      <c r="E41" s="212">
        <v>-732120.39</v>
      </c>
      <c r="F41" s="218">
        <v>-37</v>
      </c>
      <c r="G41" s="212">
        <v>42449.64</v>
      </c>
      <c r="H41" s="218">
        <v>2</v>
      </c>
    </row>
    <row r="42" spans="1:8" outlineLevel="2" x14ac:dyDescent="0.2">
      <c r="A42" s="208"/>
      <c r="B42" s="209" t="s">
        <v>162</v>
      </c>
      <c r="C42" s="210">
        <v>774570.03</v>
      </c>
      <c r="D42" s="211">
        <v>39</v>
      </c>
      <c r="E42" s="212">
        <v>-753345.21</v>
      </c>
      <c r="F42" s="218">
        <v>-38</v>
      </c>
      <c r="G42" s="212">
        <v>21224.82</v>
      </c>
      <c r="H42" s="218">
        <v>1</v>
      </c>
    </row>
    <row r="43" spans="1:8" outlineLevel="2" x14ac:dyDescent="0.2">
      <c r="A43" s="208"/>
      <c r="B43" s="209" t="s">
        <v>163</v>
      </c>
      <c r="C43" s="210">
        <v>953317.67</v>
      </c>
      <c r="D43" s="211">
        <v>48</v>
      </c>
      <c r="E43" s="212">
        <v>-889643.21</v>
      </c>
      <c r="F43" s="218">
        <v>-45</v>
      </c>
      <c r="G43" s="212">
        <v>63674.46</v>
      </c>
      <c r="H43" s="218">
        <v>3</v>
      </c>
    </row>
    <row r="44" spans="1:8" x14ac:dyDescent="0.2">
      <c r="A44" s="230" t="s">
        <v>14</v>
      </c>
      <c r="B44" s="230" t="s">
        <v>15</v>
      </c>
      <c r="C44" s="203">
        <v>4832849</v>
      </c>
      <c r="D44" s="217">
        <v>255</v>
      </c>
      <c r="E44" s="219">
        <v>-98545.94</v>
      </c>
      <c r="F44" s="220">
        <v>-26</v>
      </c>
      <c r="G44" s="219">
        <v>4734303.0599999996</v>
      </c>
      <c r="H44" s="220">
        <v>229</v>
      </c>
    </row>
    <row r="45" spans="1:8" outlineLevel="2" x14ac:dyDescent="0.2">
      <c r="A45" s="208"/>
      <c r="B45" s="209" t="s">
        <v>152</v>
      </c>
      <c r="C45" s="210">
        <v>397999.35</v>
      </c>
      <c r="D45" s="211">
        <v>21</v>
      </c>
      <c r="E45" s="212">
        <v>-79627.05</v>
      </c>
      <c r="F45" s="218">
        <v>-6</v>
      </c>
      <c r="G45" s="212">
        <v>318372.3</v>
      </c>
      <c r="H45" s="218">
        <v>15</v>
      </c>
    </row>
    <row r="46" spans="1:8" outlineLevel="2" x14ac:dyDescent="0.2">
      <c r="A46" s="208"/>
      <c r="B46" s="209" t="s">
        <v>153</v>
      </c>
      <c r="C46" s="210">
        <v>397999.35</v>
      </c>
      <c r="D46" s="211">
        <v>21</v>
      </c>
      <c r="E46" s="212">
        <v>106722.97</v>
      </c>
      <c r="F46" s="218">
        <v>3</v>
      </c>
      <c r="G46" s="212">
        <v>504722.32</v>
      </c>
      <c r="H46" s="218">
        <v>24</v>
      </c>
    </row>
    <row r="47" spans="1:8" outlineLevel="2" x14ac:dyDescent="0.2">
      <c r="A47" s="208"/>
      <c r="B47" s="209" t="s">
        <v>154</v>
      </c>
      <c r="C47" s="210">
        <v>397999.35</v>
      </c>
      <c r="D47" s="211">
        <v>21</v>
      </c>
      <c r="E47" s="212">
        <v>-63075.59</v>
      </c>
      <c r="F47" s="218">
        <v>-5</v>
      </c>
      <c r="G47" s="212">
        <v>334923.76</v>
      </c>
      <c r="H47" s="218">
        <v>16</v>
      </c>
    </row>
    <row r="48" spans="1:8" outlineLevel="2" x14ac:dyDescent="0.2">
      <c r="A48" s="208"/>
      <c r="B48" s="209" t="s">
        <v>155</v>
      </c>
      <c r="C48" s="210">
        <v>397999.35</v>
      </c>
      <c r="D48" s="211">
        <v>21</v>
      </c>
      <c r="E48" s="212">
        <v>5272.23</v>
      </c>
      <c r="F48" s="218">
        <v>-2</v>
      </c>
      <c r="G48" s="212">
        <v>403271.58</v>
      </c>
      <c r="H48" s="218">
        <v>19</v>
      </c>
    </row>
    <row r="49" spans="1:8" outlineLevel="2" x14ac:dyDescent="0.2">
      <c r="A49" s="208"/>
      <c r="B49" s="209" t="s">
        <v>156</v>
      </c>
      <c r="C49" s="210">
        <v>397999.35</v>
      </c>
      <c r="D49" s="211">
        <v>21</v>
      </c>
      <c r="E49" s="212">
        <v>90171.51</v>
      </c>
      <c r="F49" s="218">
        <v>2</v>
      </c>
      <c r="G49" s="212">
        <v>488170.86</v>
      </c>
      <c r="H49" s="218">
        <v>23</v>
      </c>
    </row>
    <row r="50" spans="1:8" outlineLevel="2" x14ac:dyDescent="0.2">
      <c r="A50" s="208"/>
      <c r="B50" s="209" t="s">
        <v>157</v>
      </c>
      <c r="C50" s="210">
        <v>397999.35</v>
      </c>
      <c r="D50" s="211">
        <v>21</v>
      </c>
      <c r="E50" s="212">
        <v>106722.97</v>
      </c>
      <c r="F50" s="218">
        <v>3</v>
      </c>
      <c r="G50" s="212">
        <v>504722.32</v>
      </c>
      <c r="H50" s="218">
        <v>24</v>
      </c>
    </row>
    <row r="51" spans="1:8" outlineLevel="2" x14ac:dyDescent="0.2">
      <c r="A51" s="208"/>
      <c r="B51" s="209" t="s">
        <v>158</v>
      </c>
      <c r="C51" s="210">
        <v>397999.35</v>
      </c>
      <c r="D51" s="211">
        <v>21</v>
      </c>
      <c r="E51" s="212">
        <v>-13421.21</v>
      </c>
      <c r="F51" s="218">
        <v>-2</v>
      </c>
      <c r="G51" s="212">
        <v>384578.14</v>
      </c>
      <c r="H51" s="218">
        <v>19</v>
      </c>
    </row>
    <row r="52" spans="1:8" outlineLevel="2" x14ac:dyDescent="0.2">
      <c r="A52" s="208"/>
      <c r="B52" s="209" t="s">
        <v>159</v>
      </c>
      <c r="C52" s="210">
        <v>397999.35</v>
      </c>
      <c r="D52" s="211">
        <v>21</v>
      </c>
      <c r="E52" s="212">
        <v>-100851.87</v>
      </c>
      <c r="F52" s="218">
        <v>-7</v>
      </c>
      <c r="G52" s="212">
        <v>297147.48</v>
      </c>
      <c r="H52" s="218">
        <v>14</v>
      </c>
    </row>
    <row r="53" spans="1:8" outlineLevel="2" x14ac:dyDescent="0.2">
      <c r="A53" s="208"/>
      <c r="B53" s="209" t="s">
        <v>160</v>
      </c>
      <c r="C53" s="210">
        <v>397999.35</v>
      </c>
      <c r="D53" s="211">
        <v>21</v>
      </c>
      <c r="E53" s="212">
        <v>21823.69</v>
      </c>
      <c r="F53" s="218">
        <v>-1</v>
      </c>
      <c r="G53" s="212">
        <v>419823.04</v>
      </c>
      <c r="H53" s="218">
        <v>20</v>
      </c>
    </row>
    <row r="54" spans="1:8" outlineLevel="2" x14ac:dyDescent="0.2">
      <c r="A54" s="208"/>
      <c r="B54" s="209" t="s">
        <v>161</v>
      </c>
      <c r="C54" s="210">
        <v>397999.35</v>
      </c>
      <c r="D54" s="211">
        <v>21</v>
      </c>
      <c r="E54" s="212">
        <v>-55870.85</v>
      </c>
      <c r="F54" s="218">
        <v>-4</v>
      </c>
      <c r="G54" s="212">
        <v>342128.5</v>
      </c>
      <c r="H54" s="218">
        <v>17</v>
      </c>
    </row>
    <row r="55" spans="1:8" outlineLevel="2" x14ac:dyDescent="0.2">
      <c r="A55" s="208"/>
      <c r="B55" s="209" t="s">
        <v>162</v>
      </c>
      <c r="C55" s="210">
        <v>397999.35</v>
      </c>
      <c r="D55" s="211">
        <v>21</v>
      </c>
      <c r="E55" s="212">
        <v>-100462.47</v>
      </c>
      <c r="F55" s="218">
        <v>-5</v>
      </c>
      <c r="G55" s="212">
        <v>297536.88</v>
      </c>
      <c r="H55" s="218">
        <v>16</v>
      </c>
    </row>
    <row r="56" spans="1:8" outlineLevel="2" x14ac:dyDescent="0.2">
      <c r="A56" s="208"/>
      <c r="B56" s="209" t="s">
        <v>163</v>
      </c>
      <c r="C56" s="210">
        <v>454856.15</v>
      </c>
      <c r="D56" s="211">
        <v>24</v>
      </c>
      <c r="E56" s="212">
        <v>-15950.27</v>
      </c>
      <c r="F56" s="218">
        <v>-2</v>
      </c>
      <c r="G56" s="212">
        <v>438905.88</v>
      </c>
      <c r="H56" s="218">
        <v>22</v>
      </c>
    </row>
    <row r="57" spans="1:8" x14ac:dyDescent="0.2">
      <c r="A57" s="230" t="s">
        <v>260</v>
      </c>
      <c r="B57" s="230" t="s">
        <v>261</v>
      </c>
      <c r="C57" s="203">
        <v>2856550</v>
      </c>
      <c r="D57" s="217">
        <v>130</v>
      </c>
      <c r="E57" s="219">
        <v>-378504.15</v>
      </c>
      <c r="F57" s="220">
        <v>2</v>
      </c>
      <c r="G57" s="219">
        <v>2478045.85</v>
      </c>
      <c r="H57" s="220">
        <v>132</v>
      </c>
    </row>
    <row r="58" spans="1:8" outlineLevel="2" x14ac:dyDescent="0.2">
      <c r="A58" s="208"/>
      <c r="B58" s="209" t="s">
        <v>152</v>
      </c>
      <c r="C58" s="210">
        <v>219734.6</v>
      </c>
      <c r="D58" s="211">
        <v>10</v>
      </c>
      <c r="E58" s="212">
        <v>-219734.6</v>
      </c>
      <c r="F58" s="218">
        <v>-10</v>
      </c>
      <c r="G58" s="212">
        <v>0</v>
      </c>
      <c r="H58" s="218">
        <v>0</v>
      </c>
    </row>
    <row r="59" spans="1:8" outlineLevel="2" x14ac:dyDescent="0.2">
      <c r="A59" s="208"/>
      <c r="B59" s="209" t="s">
        <v>153</v>
      </c>
      <c r="C59" s="210">
        <v>219734.6</v>
      </c>
      <c r="D59" s="211">
        <v>10</v>
      </c>
      <c r="E59" s="212">
        <v>1081.3699999999999</v>
      </c>
      <c r="F59" s="218">
        <v>2</v>
      </c>
      <c r="G59" s="212">
        <v>220815.97</v>
      </c>
      <c r="H59" s="218">
        <v>12</v>
      </c>
    </row>
    <row r="60" spans="1:8" outlineLevel="2" x14ac:dyDescent="0.2">
      <c r="A60" s="208"/>
      <c r="B60" s="209" t="s">
        <v>154</v>
      </c>
      <c r="C60" s="210">
        <v>219734.6</v>
      </c>
      <c r="D60" s="211">
        <v>10</v>
      </c>
      <c r="E60" s="212">
        <v>42362.66</v>
      </c>
      <c r="F60" s="218">
        <v>4</v>
      </c>
      <c r="G60" s="212">
        <v>262097.26</v>
      </c>
      <c r="H60" s="218">
        <v>14</v>
      </c>
    </row>
    <row r="61" spans="1:8" outlineLevel="2" x14ac:dyDescent="0.2">
      <c r="A61" s="208"/>
      <c r="B61" s="209" t="s">
        <v>155</v>
      </c>
      <c r="C61" s="210">
        <v>219734.6</v>
      </c>
      <c r="D61" s="211">
        <v>10</v>
      </c>
      <c r="E61" s="212">
        <v>162896.24</v>
      </c>
      <c r="F61" s="218">
        <v>11</v>
      </c>
      <c r="G61" s="212">
        <v>382630.84</v>
      </c>
      <c r="H61" s="218">
        <v>21</v>
      </c>
    </row>
    <row r="62" spans="1:8" outlineLevel="2" x14ac:dyDescent="0.2">
      <c r="A62" s="208"/>
      <c r="B62" s="209" t="s">
        <v>156</v>
      </c>
      <c r="C62" s="210">
        <v>219734.6</v>
      </c>
      <c r="D62" s="211">
        <v>10</v>
      </c>
      <c r="E62" s="212">
        <v>-28516.54</v>
      </c>
      <c r="F62" s="218">
        <v>0</v>
      </c>
      <c r="G62" s="212">
        <v>191218.06</v>
      </c>
      <c r="H62" s="218">
        <v>10</v>
      </c>
    </row>
    <row r="63" spans="1:8" outlineLevel="2" x14ac:dyDescent="0.2">
      <c r="A63" s="208"/>
      <c r="B63" s="209" t="s">
        <v>157</v>
      </c>
      <c r="C63" s="210">
        <v>219734.6</v>
      </c>
      <c r="D63" s="211">
        <v>10</v>
      </c>
      <c r="E63" s="212">
        <v>-107574.11</v>
      </c>
      <c r="F63" s="218">
        <v>-4</v>
      </c>
      <c r="G63" s="212">
        <v>112160.49</v>
      </c>
      <c r="H63" s="218">
        <v>6</v>
      </c>
    </row>
    <row r="64" spans="1:8" outlineLevel="2" x14ac:dyDescent="0.2">
      <c r="A64" s="208"/>
      <c r="B64" s="209" t="s">
        <v>158</v>
      </c>
      <c r="C64" s="210">
        <v>219734.6</v>
      </c>
      <c r="D64" s="211">
        <v>10</v>
      </c>
      <c r="E64" s="212">
        <v>50541.03</v>
      </c>
      <c r="F64" s="218">
        <v>4</v>
      </c>
      <c r="G64" s="212">
        <v>270275.63</v>
      </c>
      <c r="H64" s="218">
        <v>14</v>
      </c>
    </row>
    <row r="65" spans="1:8" outlineLevel="2" x14ac:dyDescent="0.2">
      <c r="A65" s="208"/>
      <c r="B65" s="209" t="s">
        <v>159</v>
      </c>
      <c r="C65" s="210">
        <v>219734.6</v>
      </c>
      <c r="D65" s="211">
        <v>10</v>
      </c>
      <c r="E65" s="212">
        <v>8286.11</v>
      </c>
      <c r="F65" s="218">
        <v>3</v>
      </c>
      <c r="G65" s="212">
        <v>228020.71</v>
      </c>
      <c r="H65" s="218">
        <v>13</v>
      </c>
    </row>
    <row r="66" spans="1:8" outlineLevel="2" x14ac:dyDescent="0.2">
      <c r="A66" s="208"/>
      <c r="B66" s="209" t="s">
        <v>160</v>
      </c>
      <c r="C66" s="210">
        <v>219734.6</v>
      </c>
      <c r="D66" s="211">
        <v>10</v>
      </c>
      <c r="E66" s="212">
        <v>-91022.65</v>
      </c>
      <c r="F66" s="218">
        <v>-3</v>
      </c>
      <c r="G66" s="212">
        <v>128711.95</v>
      </c>
      <c r="H66" s="218">
        <v>7</v>
      </c>
    </row>
    <row r="67" spans="1:8" outlineLevel="2" x14ac:dyDescent="0.2">
      <c r="A67" s="208"/>
      <c r="B67" s="209" t="s">
        <v>161</v>
      </c>
      <c r="C67" s="210">
        <v>219734.6</v>
      </c>
      <c r="D67" s="211">
        <v>10</v>
      </c>
      <c r="E67" s="212">
        <v>21137.84</v>
      </c>
      <c r="F67" s="218">
        <v>3</v>
      </c>
      <c r="G67" s="212">
        <v>240872.44</v>
      </c>
      <c r="H67" s="218">
        <v>13</v>
      </c>
    </row>
    <row r="68" spans="1:8" outlineLevel="2" x14ac:dyDescent="0.2">
      <c r="A68" s="208"/>
      <c r="B68" s="209" t="s">
        <v>162</v>
      </c>
      <c r="C68" s="210">
        <v>219734.6</v>
      </c>
      <c r="D68" s="211">
        <v>10</v>
      </c>
      <c r="E68" s="212">
        <v>-57919.73</v>
      </c>
      <c r="F68" s="218">
        <v>-1</v>
      </c>
      <c r="G68" s="212">
        <v>161814.87</v>
      </c>
      <c r="H68" s="218">
        <v>9</v>
      </c>
    </row>
    <row r="69" spans="1:8" outlineLevel="2" x14ac:dyDescent="0.2">
      <c r="A69" s="208"/>
      <c r="B69" s="209" t="s">
        <v>163</v>
      </c>
      <c r="C69" s="210">
        <v>439469.4</v>
      </c>
      <c r="D69" s="211">
        <v>20</v>
      </c>
      <c r="E69" s="212">
        <v>-160041.76999999999</v>
      </c>
      <c r="F69" s="218">
        <v>-7</v>
      </c>
      <c r="G69" s="212">
        <v>279427.63</v>
      </c>
      <c r="H69" s="218">
        <v>13</v>
      </c>
    </row>
    <row r="70" spans="1:8" ht="21" x14ac:dyDescent="0.2">
      <c r="A70" s="230" t="s">
        <v>258</v>
      </c>
      <c r="B70" s="230" t="s">
        <v>259</v>
      </c>
      <c r="C70" s="203">
        <v>1298797</v>
      </c>
      <c r="D70" s="217">
        <v>50</v>
      </c>
      <c r="E70" s="219">
        <v>-807121.14</v>
      </c>
      <c r="F70" s="220">
        <v>-33</v>
      </c>
      <c r="G70" s="219">
        <v>491675.86</v>
      </c>
      <c r="H70" s="220">
        <v>17</v>
      </c>
    </row>
    <row r="71" spans="1:8" outlineLevel="2" x14ac:dyDescent="0.2">
      <c r="A71" s="208"/>
      <c r="B71" s="209" t="s">
        <v>152</v>
      </c>
      <c r="C71" s="210">
        <v>103903.76</v>
      </c>
      <c r="D71" s="211">
        <v>4</v>
      </c>
      <c r="E71" s="212">
        <v>-103903.76</v>
      </c>
      <c r="F71" s="218">
        <v>-4</v>
      </c>
      <c r="G71" s="212">
        <v>0</v>
      </c>
      <c r="H71" s="218">
        <v>0</v>
      </c>
    </row>
    <row r="72" spans="1:8" outlineLevel="2" x14ac:dyDescent="0.2">
      <c r="A72" s="208"/>
      <c r="B72" s="209" t="s">
        <v>153</v>
      </c>
      <c r="C72" s="210">
        <v>103903.76</v>
      </c>
      <c r="D72" s="211">
        <v>4</v>
      </c>
      <c r="E72" s="212">
        <v>-45097.38</v>
      </c>
      <c r="F72" s="218">
        <v>-2</v>
      </c>
      <c r="G72" s="212">
        <v>58806.38</v>
      </c>
      <c r="H72" s="218">
        <v>2</v>
      </c>
    </row>
    <row r="73" spans="1:8" outlineLevel="2" x14ac:dyDescent="0.2">
      <c r="A73" s="208"/>
      <c r="B73" s="209" t="s">
        <v>154</v>
      </c>
      <c r="C73" s="210">
        <v>103903.76</v>
      </c>
      <c r="D73" s="211">
        <v>4</v>
      </c>
      <c r="E73" s="212">
        <v>-74500.570000000007</v>
      </c>
      <c r="F73" s="218">
        <v>-3</v>
      </c>
      <c r="G73" s="212">
        <v>29403.19</v>
      </c>
      <c r="H73" s="218">
        <v>1</v>
      </c>
    </row>
    <row r="74" spans="1:8" outlineLevel="2" x14ac:dyDescent="0.2">
      <c r="A74" s="208"/>
      <c r="B74" s="209" t="s">
        <v>155</v>
      </c>
      <c r="C74" s="210">
        <v>103903.76</v>
      </c>
      <c r="D74" s="211">
        <v>4</v>
      </c>
      <c r="E74" s="212">
        <v>-15694.19</v>
      </c>
      <c r="F74" s="218">
        <v>-1</v>
      </c>
      <c r="G74" s="212">
        <v>88209.57</v>
      </c>
      <c r="H74" s="218">
        <v>3</v>
      </c>
    </row>
    <row r="75" spans="1:8" outlineLevel="2" x14ac:dyDescent="0.2">
      <c r="A75" s="208"/>
      <c r="B75" s="209" t="s">
        <v>156</v>
      </c>
      <c r="C75" s="210">
        <v>103903.76</v>
      </c>
      <c r="D75" s="211">
        <v>4</v>
      </c>
      <c r="E75" s="212">
        <v>-45097.38</v>
      </c>
      <c r="F75" s="218">
        <v>-2</v>
      </c>
      <c r="G75" s="212">
        <v>58806.38</v>
      </c>
      <c r="H75" s="218">
        <v>2</v>
      </c>
    </row>
    <row r="76" spans="1:8" outlineLevel="2" x14ac:dyDescent="0.2">
      <c r="A76" s="208"/>
      <c r="B76" s="209" t="s">
        <v>157</v>
      </c>
      <c r="C76" s="210">
        <v>103903.76</v>
      </c>
      <c r="D76" s="211">
        <v>4</v>
      </c>
      <c r="E76" s="212">
        <v>-103903.76</v>
      </c>
      <c r="F76" s="218">
        <v>-4</v>
      </c>
      <c r="G76" s="212">
        <v>0</v>
      </c>
      <c r="H76" s="218">
        <v>0</v>
      </c>
    </row>
    <row r="77" spans="1:8" outlineLevel="2" x14ac:dyDescent="0.2">
      <c r="A77" s="208"/>
      <c r="B77" s="209" t="s">
        <v>158</v>
      </c>
      <c r="C77" s="210">
        <v>103903.76</v>
      </c>
      <c r="D77" s="211">
        <v>4</v>
      </c>
      <c r="E77" s="212">
        <v>-103903.76</v>
      </c>
      <c r="F77" s="218">
        <v>-4</v>
      </c>
      <c r="G77" s="212">
        <v>0</v>
      </c>
      <c r="H77" s="218">
        <v>0</v>
      </c>
    </row>
    <row r="78" spans="1:8" outlineLevel="2" x14ac:dyDescent="0.2">
      <c r="A78" s="208"/>
      <c r="B78" s="209" t="s">
        <v>159</v>
      </c>
      <c r="C78" s="210">
        <v>103903.76</v>
      </c>
      <c r="D78" s="211">
        <v>4</v>
      </c>
      <c r="E78" s="212">
        <v>-103903.76</v>
      </c>
      <c r="F78" s="218">
        <v>-4</v>
      </c>
      <c r="G78" s="212">
        <v>0</v>
      </c>
      <c r="H78" s="218">
        <v>0</v>
      </c>
    </row>
    <row r="79" spans="1:8" outlineLevel="2" x14ac:dyDescent="0.2">
      <c r="A79" s="208"/>
      <c r="B79" s="209" t="s">
        <v>160</v>
      </c>
      <c r="C79" s="210">
        <v>103903.76</v>
      </c>
      <c r="D79" s="211">
        <v>4</v>
      </c>
      <c r="E79" s="212">
        <v>-74500.570000000007</v>
      </c>
      <c r="F79" s="218">
        <v>-3</v>
      </c>
      <c r="G79" s="212">
        <v>29403.19</v>
      </c>
      <c r="H79" s="218">
        <v>1</v>
      </c>
    </row>
    <row r="80" spans="1:8" outlineLevel="2" x14ac:dyDescent="0.2">
      <c r="A80" s="208"/>
      <c r="B80" s="209" t="s">
        <v>161</v>
      </c>
      <c r="C80" s="210">
        <v>103903.76</v>
      </c>
      <c r="D80" s="211">
        <v>4</v>
      </c>
      <c r="E80" s="212">
        <v>-45097.38</v>
      </c>
      <c r="F80" s="218">
        <v>-2</v>
      </c>
      <c r="G80" s="212">
        <v>58806.38</v>
      </c>
      <c r="H80" s="218">
        <v>2</v>
      </c>
    </row>
    <row r="81" spans="1:8" outlineLevel="2" x14ac:dyDescent="0.2">
      <c r="A81" s="208"/>
      <c r="B81" s="209" t="s">
        <v>162</v>
      </c>
      <c r="C81" s="210">
        <v>103903.76</v>
      </c>
      <c r="D81" s="211">
        <v>4</v>
      </c>
      <c r="E81" s="212">
        <v>5530.63</v>
      </c>
      <c r="F81" s="218">
        <v>0</v>
      </c>
      <c r="G81" s="212">
        <v>109434.39</v>
      </c>
      <c r="H81" s="218">
        <v>4</v>
      </c>
    </row>
    <row r="82" spans="1:8" outlineLevel="2" x14ac:dyDescent="0.2">
      <c r="A82" s="208"/>
      <c r="B82" s="209" t="s">
        <v>163</v>
      </c>
      <c r="C82" s="210">
        <v>155855.64000000001</v>
      </c>
      <c r="D82" s="211">
        <v>6</v>
      </c>
      <c r="E82" s="212">
        <v>-97049.26</v>
      </c>
      <c r="F82" s="218">
        <v>-4</v>
      </c>
      <c r="G82" s="212">
        <v>58806.38</v>
      </c>
      <c r="H82" s="218">
        <v>2</v>
      </c>
    </row>
    <row r="83" spans="1:8" x14ac:dyDescent="0.2">
      <c r="A83" s="230" t="s">
        <v>207</v>
      </c>
      <c r="B83" s="230" t="s">
        <v>208</v>
      </c>
      <c r="C83" s="203">
        <v>966971</v>
      </c>
      <c r="D83" s="217">
        <v>53</v>
      </c>
      <c r="E83" s="219">
        <v>711541.8</v>
      </c>
      <c r="F83" s="220">
        <v>47</v>
      </c>
      <c r="G83" s="219">
        <v>1678512.8</v>
      </c>
      <c r="H83" s="220">
        <v>100</v>
      </c>
    </row>
    <row r="84" spans="1:8" outlineLevel="2" x14ac:dyDescent="0.2">
      <c r="A84" s="208"/>
      <c r="B84" s="209" t="s">
        <v>152</v>
      </c>
      <c r="C84" s="210">
        <v>72978.960000000006</v>
      </c>
      <c r="D84" s="211">
        <v>4</v>
      </c>
      <c r="E84" s="212">
        <v>-39876.04</v>
      </c>
      <c r="F84" s="218">
        <v>-2</v>
      </c>
      <c r="G84" s="212">
        <v>33102.92</v>
      </c>
      <c r="H84" s="218">
        <v>2</v>
      </c>
    </row>
    <row r="85" spans="1:8" outlineLevel="2" x14ac:dyDescent="0.2">
      <c r="A85" s="208"/>
      <c r="B85" s="209" t="s">
        <v>153</v>
      </c>
      <c r="C85" s="210">
        <v>72978.960000000006</v>
      </c>
      <c r="D85" s="211">
        <v>4</v>
      </c>
      <c r="E85" s="212">
        <v>94677.62</v>
      </c>
      <c r="F85" s="218">
        <v>5</v>
      </c>
      <c r="G85" s="212">
        <v>167656.57999999999</v>
      </c>
      <c r="H85" s="218">
        <v>9</v>
      </c>
    </row>
    <row r="86" spans="1:8" outlineLevel="2" x14ac:dyDescent="0.2">
      <c r="A86" s="208"/>
      <c r="B86" s="209" t="s">
        <v>154</v>
      </c>
      <c r="C86" s="210">
        <v>72978.960000000006</v>
      </c>
      <c r="D86" s="211">
        <v>4</v>
      </c>
      <c r="E86" s="212">
        <v>-56427.5</v>
      </c>
      <c r="F86" s="218">
        <v>-3</v>
      </c>
      <c r="G86" s="212">
        <v>16551.46</v>
      </c>
      <c r="H86" s="218">
        <v>1</v>
      </c>
    </row>
    <row r="87" spans="1:8" outlineLevel="2" x14ac:dyDescent="0.2">
      <c r="A87" s="208"/>
      <c r="B87" s="209" t="s">
        <v>155</v>
      </c>
      <c r="C87" s="210">
        <v>72978.960000000006</v>
      </c>
      <c r="D87" s="211">
        <v>4</v>
      </c>
      <c r="E87" s="212">
        <v>-56427.5</v>
      </c>
      <c r="F87" s="218">
        <v>-3</v>
      </c>
      <c r="G87" s="212">
        <v>16551.46</v>
      </c>
      <c r="H87" s="218">
        <v>1</v>
      </c>
    </row>
    <row r="88" spans="1:8" outlineLevel="2" x14ac:dyDescent="0.2">
      <c r="A88" s="208"/>
      <c r="B88" s="209" t="s">
        <v>156</v>
      </c>
      <c r="C88" s="210">
        <v>72978.960000000006</v>
      </c>
      <c r="D88" s="211">
        <v>4</v>
      </c>
      <c r="E88" s="212">
        <v>-56427.5</v>
      </c>
      <c r="F88" s="218">
        <v>-3</v>
      </c>
      <c r="G88" s="212">
        <v>16551.46</v>
      </c>
      <c r="H88" s="218">
        <v>1</v>
      </c>
    </row>
    <row r="89" spans="1:8" outlineLevel="2" x14ac:dyDescent="0.2">
      <c r="A89" s="208"/>
      <c r="B89" s="209" t="s">
        <v>157</v>
      </c>
      <c r="C89" s="210">
        <v>72978.960000000006</v>
      </c>
      <c r="D89" s="211">
        <v>4</v>
      </c>
      <c r="E89" s="212">
        <v>-18651.22</v>
      </c>
      <c r="F89" s="218">
        <v>-1</v>
      </c>
      <c r="G89" s="212">
        <v>54327.74</v>
      </c>
      <c r="H89" s="218">
        <v>3</v>
      </c>
    </row>
    <row r="90" spans="1:8" outlineLevel="2" x14ac:dyDescent="0.2">
      <c r="A90" s="208"/>
      <c r="B90" s="209" t="s">
        <v>158</v>
      </c>
      <c r="C90" s="210">
        <v>72978.960000000006</v>
      </c>
      <c r="D90" s="211">
        <v>4</v>
      </c>
      <c r="E90" s="212">
        <v>-6773.12</v>
      </c>
      <c r="F90" s="218">
        <v>0</v>
      </c>
      <c r="G90" s="212">
        <v>66205.84</v>
      </c>
      <c r="H90" s="218">
        <v>4</v>
      </c>
    </row>
    <row r="91" spans="1:8" outlineLevel="2" x14ac:dyDescent="0.2">
      <c r="A91" s="208"/>
      <c r="B91" s="209" t="s">
        <v>159</v>
      </c>
      <c r="C91" s="210">
        <v>72978.960000000006</v>
      </c>
      <c r="D91" s="211">
        <v>4</v>
      </c>
      <c r="E91" s="212">
        <v>-39876.04</v>
      </c>
      <c r="F91" s="218">
        <v>-2</v>
      </c>
      <c r="G91" s="212">
        <v>33102.92</v>
      </c>
      <c r="H91" s="218">
        <v>2</v>
      </c>
    </row>
    <row r="92" spans="1:8" outlineLevel="2" x14ac:dyDescent="0.2">
      <c r="A92" s="208"/>
      <c r="B92" s="209" t="s">
        <v>160</v>
      </c>
      <c r="C92" s="210">
        <v>72978.960000000006</v>
      </c>
      <c r="D92" s="211">
        <v>4</v>
      </c>
      <c r="E92" s="212">
        <v>208395.86</v>
      </c>
      <c r="F92" s="218">
        <v>13</v>
      </c>
      <c r="G92" s="212">
        <v>281374.82</v>
      </c>
      <c r="H92" s="218">
        <v>17</v>
      </c>
    </row>
    <row r="93" spans="1:8" outlineLevel="2" x14ac:dyDescent="0.2">
      <c r="A93" s="208"/>
      <c r="B93" s="209" t="s">
        <v>161</v>
      </c>
      <c r="C93" s="210">
        <v>72978.960000000006</v>
      </c>
      <c r="D93" s="211">
        <v>4</v>
      </c>
      <c r="E93" s="212">
        <v>109087.1</v>
      </c>
      <c r="F93" s="218">
        <v>7</v>
      </c>
      <c r="G93" s="212">
        <v>182066.06</v>
      </c>
      <c r="H93" s="218">
        <v>11</v>
      </c>
    </row>
    <row r="94" spans="1:8" outlineLevel="2" x14ac:dyDescent="0.2">
      <c r="A94" s="208"/>
      <c r="B94" s="209" t="s">
        <v>162</v>
      </c>
      <c r="C94" s="210">
        <v>72978.960000000006</v>
      </c>
      <c r="D94" s="211">
        <v>4</v>
      </c>
      <c r="E94" s="212">
        <v>241498.78</v>
      </c>
      <c r="F94" s="218">
        <v>15</v>
      </c>
      <c r="G94" s="212">
        <v>314477.74</v>
      </c>
      <c r="H94" s="218">
        <v>19</v>
      </c>
    </row>
    <row r="95" spans="1:8" outlineLevel="2" x14ac:dyDescent="0.2">
      <c r="A95" s="208"/>
      <c r="B95" s="209" t="s">
        <v>163</v>
      </c>
      <c r="C95" s="210">
        <v>164202.44</v>
      </c>
      <c r="D95" s="211">
        <v>9</v>
      </c>
      <c r="E95" s="212">
        <v>332341.36</v>
      </c>
      <c r="F95" s="218">
        <v>21</v>
      </c>
      <c r="G95" s="212">
        <v>496543.8</v>
      </c>
      <c r="H95" s="218">
        <v>30</v>
      </c>
    </row>
    <row r="96" spans="1:8" x14ac:dyDescent="0.2">
      <c r="A96" s="388" t="s">
        <v>100</v>
      </c>
      <c r="B96" s="388"/>
      <c r="C96" s="203">
        <v>26765050</v>
      </c>
      <c r="D96" s="204">
        <v>1343</v>
      </c>
      <c r="E96" s="219">
        <v>1722901.49</v>
      </c>
      <c r="F96" s="220">
        <v>76</v>
      </c>
      <c r="G96" s="219">
        <v>28487951.489999998</v>
      </c>
      <c r="H96" s="220">
        <v>1419</v>
      </c>
    </row>
    <row r="97" spans="1:8" x14ac:dyDescent="0.2">
      <c r="A97" s="305" t="s">
        <v>110</v>
      </c>
      <c r="B97" s="306"/>
      <c r="C97" s="307">
        <v>533438</v>
      </c>
      <c r="D97" s="306">
        <v>18</v>
      </c>
      <c r="E97" s="308">
        <v>-278638</v>
      </c>
      <c r="F97" s="309">
        <v>-9</v>
      </c>
      <c r="G97" s="308">
        <f>C97+E97</f>
        <v>254800</v>
      </c>
      <c r="H97" s="310">
        <f>D97+F97</f>
        <v>9</v>
      </c>
    </row>
    <row r="98" spans="1:8" x14ac:dyDescent="0.2">
      <c r="A98" s="221"/>
      <c r="B98" s="221" t="s">
        <v>209</v>
      </c>
      <c r="C98" s="222">
        <f>C96+C97</f>
        <v>27298488</v>
      </c>
      <c r="D98" s="223">
        <f>D96+D97</f>
        <v>1361</v>
      </c>
      <c r="E98" s="222">
        <f t="shared" ref="E98:H98" si="0">E96+E97</f>
        <v>1444263.49</v>
      </c>
      <c r="F98" s="223">
        <f t="shared" si="0"/>
        <v>67</v>
      </c>
      <c r="G98" s="222">
        <f t="shared" si="0"/>
        <v>28742751.489999998</v>
      </c>
      <c r="H98" s="223">
        <f t="shared" si="0"/>
        <v>1428</v>
      </c>
    </row>
  </sheetData>
  <mergeCells count="8">
    <mergeCell ref="A96:B9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H83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.33203125" style="6" customWidth="1"/>
    <col min="2" max="2" width="33.83203125" style="6" customWidth="1"/>
    <col min="3" max="3" width="12.6640625" style="6" customWidth="1"/>
    <col min="4" max="4" width="9.1640625" style="6" customWidth="1"/>
    <col min="5" max="5" width="13" style="224" customWidth="1"/>
    <col min="6" max="6" width="10.5" style="10"/>
    <col min="7" max="7" width="14" style="224" customWidth="1"/>
    <col min="8" max="16384" width="10.5" style="10"/>
  </cols>
  <sheetData>
    <row r="1" spans="1:8" ht="51" customHeight="1" x14ac:dyDescent="0.2">
      <c r="C1" s="7"/>
      <c r="D1" s="8"/>
      <c r="E1" s="9"/>
      <c r="F1" s="383" t="s">
        <v>316</v>
      </c>
      <c r="G1" s="383"/>
      <c r="H1" s="383"/>
    </row>
    <row r="2" spans="1:8" s="11" customFormat="1" ht="36" customHeight="1" x14ac:dyDescent="0.2">
      <c r="A2" s="405" t="s">
        <v>317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30" t="s">
        <v>0</v>
      </c>
      <c r="B5" s="230" t="s">
        <v>1</v>
      </c>
      <c r="C5" s="203">
        <v>1547315</v>
      </c>
      <c r="D5" s="217">
        <v>50</v>
      </c>
      <c r="E5" s="219">
        <v>-511895.87</v>
      </c>
      <c r="F5" s="220">
        <v>-17</v>
      </c>
      <c r="G5" s="219">
        <v>1035419.13</v>
      </c>
      <c r="H5" s="220">
        <v>33</v>
      </c>
    </row>
    <row r="6" spans="1:8" outlineLevel="2" x14ac:dyDescent="0.2">
      <c r="A6" s="208"/>
      <c r="B6" s="209" t="s">
        <v>152</v>
      </c>
      <c r="C6" s="210">
        <v>123785.2</v>
      </c>
      <c r="D6" s="211">
        <v>4</v>
      </c>
      <c r="E6" s="212">
        <v>-29336.7</v>
      </c>
      <c r="F6" s="218">
        <v>-2</v>
      </c>
      <c r="G6" s="212">
        <v>94448.5</v>
      </c>
      <c r="H6" s="218">
        <v>2</v>
      </c>
    </row>
    <row r="7" spans="1:8" outlineLevel="2" x14ac:dyDescent="0.2">
      <c r="A7" s="208"/>
      <c r="B7" s="209" t="s">
        <v>153</v>
      </c>
      <c r="C7" s="210">
        <v>123785.2</v>
      </c>
      <c r="D7" s="211">
        <v>4</v>
      </c>
      <c r="E7" s="212">
        <v>142720.64000000001</v>
      </c>
      <c r="F7" s="218">
        <v>4</v>
      </c>
      <c r="G7" s="212">
        <v>266505.84000000003</v>
      </c>
      <c r="H7" s="218">
        <v>8</v>
      </c>
    </row>
    <row r="8" spans="1:8" outlineLevel="2" x14ac:dyDescent="0.2">
      <c r="A8" s="208"/>
      <c r="B8" s="209" t="s">
        <v>154</v>
      </c>
      <c r="C8" s="210">
        <v>123785.2</v>
      </c>
      <c r="D8" s="211">
        <v>4</v>
      </c>
      <c r="E8" s="212">
        <v>45123.86</v>
      </c>
      <c r="F8" s="218">
        <v>3</v>
      </c>
      <c r="G8" s="212">
        <v>168909.06</v>
      </c>
      <c r="H8" s="218">
        <v>7</v>
      </c>
    </row>
    <row r="9" spans="1:8" outlineLevel="2" x14ac:dyDescent="0.2">
      <c r="A9" s="208"/>
      <c r="B9" s="209" t="s">
        <v>155</v>
      </c>
      <c r="C9" s="210">
        <v>123785.2</v>
      </c>
      <c r="D9" s="211">
        <v>4</v>
      </c>
      <c r="E9" s="212">
        <v>3976.53</v>
      </c>
      <c r="F9" s="218">
        <v>0</v>
      </c>
      <c r="G9" s="212">
        <v>127761.73</v>
      </c>
      <c r="H9" s="218">
        <v>4</v>
      </c>
    </row>
    <row r="10" spans="1:8" outlineLevel="2" x14ac:dyDescent="0.2">
      <c r="A10" s="208"/>
      <c r="B10" s="209" t="s">
        <v>156</v>
      </c>
      <c r="C10" s="210">
        <v>123785.2</v>
      </c>
      <c r="D10" s="211">
        <v>4</v>
      </c>
      <c r="E10" s="212">
        <v>-95963.16</v>
      </c>
      <c r="F10" s="218">
        <v>-3</v>
      </c>
      <c r="G10" s="212">
        <v>27822.04</v>
      </c>
      <c r="H10" s="218">
        <v>1</v>
      </c>
    </row>
    <row r="11" spans="1:8" outlineLevel="2" x14ac:dyDescent="0.2">
      <c r="A11" s="208"/>
      <c r="B11" s="209" t="s">
        <v>157</v>
      </c>
      <c r="C11" s="210">
        <v>123785.2</v>
      </c>
      <c r="D11" s="211">
        <v>4</v>
      </c>
      <c r="E11" s="212">
        <v>9467.7199999999993</v>
      </c>
      <c r="F11" s="218">
        <v>0</v>
      </c>
      <c r="G11" s="212">
        <v>133252.92000000001</v>
      </c>
      <c r="H11" s="218">
        <v>4</v>
      </c>
    </row>
    <row r="12" spans="1:8" outlineLevel="2" x14ac:dyDescent="0.2">
      <c r="A12" s="208"/>
      <c r="B12" s="209" t="s">
        <v>158</v>
      </c>
      <c r="C12" s="210">
        <v>123785.2</v>
      </c>
      <c r="D12" s="211">
        <v>4</v>
      </c>
      <c r="E12" s="212">
        <v>-57158.74</v>
      </c>
      <c r="F12" s="218">
        <v>-2</v>
      </c>
      <c r="G12" s="212">
        <v>66626.460000000006</v>
      </c>
      <c r="H12" s="218">
        <v>2</v>
      </c>
    </row>
    <row r="13" spans="1:8" outlineLevel="2" x14ac:dyDescent="0.2">
      <c r="A13" s="208"/>
      <c r="B13" s="209" t="s">
        <v>159</v>
      </c>
      <c r="C13" s="210">
        <v>123785.2</v>
      </c>
      <c r="D13" s="211">
        <v>4</v>
      </c>
      <c r="E13" s="212">
        <v>-68141.119999999995</v>
      </c>
      <c r="F13" s="218">
        <v>-2</v>
      </c>
      <c r="G13" s="212">
        <v>55644.08</v>
      </c>
      <c r="H13" s="218">
        <v>2</v>
      </c>
    </row>
    <row r="14" spans="1:8" outlineLevel="2" x14ac:dyDescent="0.2">
      <c r="A14" s="208"/>
      <c r="B14" s="209" t="s">
        <v>160</v>
      </c>
      <c r="C14" s="210">
        <v>123785.2</v>
      </c>
      <c r="D14" s="211">
        <v>4</v>
      </c>
      <c r="E14" s="212">
        <v>-123785.2</v>
      </c>
      <c r="F14" s="218">
        <v>-4</v>
      </c>
      <c r="G14" s="212">
        <v>0</v>
      </c>
      <c r="H14" s="218">
        <v>0</v>
      </c>
    </row>
    <row r="15" spans="1:8" outlineLevel="2" x14ac:dyDescent="0.2">
      <c r="A15" s="208"/>
      <c r="B15" s="209" t="s">
        <v>161</v>
      </c>
      <c r="C15" s="210">
        <v>123785.2</v>
      </c>
      <c r="D15" s="211">
        <v>4</v>
      </c>
      <c r="E15" s="212">
        <v>-123785.2</v>
      </c>
      <c r="F15" s="218">
        <v>-4</v>
      </c>
      <c r="G15" s="212">
        <v>0</v>
      </c>
      <c r="H15" s="218">
        <v>0</v>
      </c>
    </row>
    <row r="16" spans="1:8" outlineLevel="2" x14ac:dyDescent="0.2">
      <c r="A16" s="208"/>
      <c r="B16" s="209" t="s">
        <v>162</v>
      </c>
      <c r="C16" s="210">
        <v>123785.2</v>
      </c>
      <c r="D16" s="211">
        <v>4</v>
      </c>
      <c r="E16" s="212">
        <v>-62649.93</v>
      </c>
      <c r="F16" s="218">
        <v>-2</v>
      </c>
      <c r="G16" s="212">
        <v>61135.27</v>
      </c>
      <c r="H16" s="218">
        <v>2</v>
      </c>
    </row>
    <row r="17" spans="1:8" outlineLevel="2" x14ac:dyDescent="0.2">
      <c r="A17" s="208"/>
      <c r="B17" s="209" t="s">
        <v>163</v>
      </c>
      <c r="C17" s="210">
        <v>185677.8</v>
      </c>
      <c r="D17" s="211">
        <v>6</v>
      </c>
      <c r="E17" s="212">
        <v>-152364.57</v>
      </c>
      <c r="F17" s="218">
        <v>-5</v>
      </c>
      <c r="G17" s="212">
        <v>33313.230000000003</v>
      </c>
      <c r="H17" s="218">
        <v>1</v>
      </c>
    </row>
    <row r="18" spans="1:8" x14ac:dyDescent="0.2">
      <c r="A18" s="230" t="s">
        <v>2</v>
      </c>
      <c r="B18" s="230" t="s">
        <v>3</v>
      </c>
      <c r="C18" s="203">
        <v>5231055</v>
      </c>
      <c r="D18" s="217">
        <v>166</v>
      </c>
      <c r="E18" s="219">
        <v>-14862.12</v>
      </c>
      <c r="F18" s="220">
        <v>-3</v>
      </c>
      <c r="G18" s="219">
        <v>5216192.88</v>
      </c>
      <c r="H18" s="220">
        <v>163</v>
      </c>
    </row>
    <row r="19" spans="1:8" outlineLevel="2" x14ac:dyDescent="0.2">
      <c r="A19" s="208"/>
      <c r="B19" s="209" t="s">
        <v>152</v>
      </c>
      <c r="C19" s="210">
        <v>409660.94</v>
      </c>
      <c r="D19" s="211">
        <v>13</v>
      </c>
      <c r="E19" s="212">
        <v>-249757.44</v>
      </c>
      <c r="F19" s="218">
        <v>-8</v>
      </c>
      <c r="G19" s="212">
        <v>159903.5</v>
      </c>
      <c r="H19" s="218">
        <v>5</v>
      </c>
    </row>
    <row r="20" spans="1:8" outlineLevel="2" x14ac:dyDescent="0.2">
      <c r="A20" s="208"/>
      <c r="B20" s="209" t="s">
        <v>153</v>
      </c>
      <c r="C20" s="210">
        <v>409660.94</v>
      </c>
      <c r="D20" s="211">
        <v>13</v>
      </c>
      <c r="E20" s="212">
        <v>340069.78</v>
      </c>
      <c r="F20" s="218">
        <v>10</v>
      </c>
      <c r="G20" s="212">
        <v>749730.72</v>
      </c>
      <c r="H20" s="218">
        <v>23</v>
      </c>
    </row>
    <row r="21" spans="1:8" outlineLevel="2" x14ac:dyDescent="0.2">
      <c r="A21" s="208"/>
      <c r="B21" s="209" t="s">
        <v>154</v>
      </c>
      <c r="C21" s="210">
        <v>409660.94</v>
      </c>
      <c r="D21" s="211">
        <v>13</v>
      </c>
      <c r="E21" s="212">
        <v>-42849.32</v>
      </c>
      <c r="F21" s="218">
        <v>-1</v>
      </c>
      <c r="G21" s="212">
        <v>366811.62</v>
      </c>
      <c r="H21" s="218">
        <v>12</v>
      </c>
    </row>
    <row r="22" spans="1:8" outlineLevel="2" x14ac:dyDescent="0.2">
      <c r="A22" s="208"/>
      <c r="B22" s="209" t="s">
        <v>155</v>
      </c>
      <c r="C22" s="210">
        <v>409660.94</v>
      </c>
      <c r="D22" s="211">
        <v>13</v>
      </c>
      <c r="E22" s="212">
        <v>140556.49</v>
      </c>
      <c r="F22" s="218">
        <v>5</v>
      </c>
      <c r="G22" s="212">
        <v>550217.43000000005</v>
      </c>
      <c r="H22" s="218">
        <v>18</v>
      </c>
    </row>
    <row r="23" spans="1:8" outlineLevel="2" x14ac:dyDescent="0.2">
      <c r="A23" s="208"/>
      <c r="B23" s="209" t="s">
        <v>156</v>
      </c>
      <c r="C23" s="210">
        <v>409660.94</v>
      </c>
      <c r="D23" s="211">
        <v>13</v>
      </c>
      <c r="E23" s="212">
        <v>-109841.87</v>
      </c>
      <c r="F23" s="218">
        <v>-4</v>
      </c>
      <c r="G23" s="212">
        <v>299819.07</v>
      </c>
      <c r="H23" s="218">
        <v>9</v>
      </c>
    </row>
    <row r="24" spans="1:8" outlineLevel="2" x14ac:dyDescent="0.2">
      <c r="A24" s="208"/>
      <c r="B24" s="209" t="s">
        <v>157</v>
      </c>
      <c r="C24" s="210">
        <v>409660.94</v>
      </c>
      <c r="D24" s="211">
        <v>13</v>
      </c>
      <c r="E24" s="212">
        <v>123350.74</v>
      </c>
      <c r="F24" s="218">
        <v>3</v>
      </c>
      <c r="G24" s="212">
        <v>533011.68000000005</v>
      </c>
      <c r="H24" s="218">
        <v>16</v>
      </c>
    </row>
    <row r="25" spans="1:8" outlineLevel="2" x14ac:dyDescent="0.2">
      <c r="A25" s="208"/>
      <c r="B25" s="209" t="s">
        <v>158</v>
      </c>
      <c r="C25" s="210">
        <v>409660.94</v>
      </c>
      <c r="D25" s="211">
        <v>13</v>
      </c>
      <c r="E25" s="212">
        <v>-120897.47</v>
      </c>
      <c r="F25" s="218">
        <v>-4</v>
      </c>
      <c r="G25" s="212">
        <v>288763.46999999997</v>
      </c>
      <c r="H25" s="218">
        <v>9</v>
      </c>
    </row>
    <row r="26" spans="1:8" outlineLevel="2" x14ac:dyDescent="0.2">
      <c r="A26" s="208"/>
      <c r="B26" s="209" t="s">
        <v>159</v>
      </c>
      <c r="C26" s="210">
        <v>409660.94</v>
      </c>
      <c r="D26" s="211">
        <v>13</v>
      </c>
      <c r="E26" s="212">
        <v>111196.9</v>
      </c>
      <c r="F26" s="218">
        <v>3</v>
      </c>
      <c r="G26" s="212">
        <v>520857.84</v>
      </c>
      <c r="H26" s="218">
        <v>16</v>
      </c>
    </row>
    <row r="27" spans="1:8" outlineLevel="2" x14ac:dyDescent="0.2">
      <c r="A27" s="208"/>
      <c r="B27" s="209" t="s">
        <v>160</v>
      </c>
      <c r="C27" s="210">
        <v>409660.94</v>
      </c>
      <c r="D27" s="211">
        <v>13</v>
      </c>
      <c r="E27" s="212">
        <v>-76528.639999999999</v>
      </c>
      <c r="F27" s="218">
        <v>-3</v>
      </c>
      <c r="G27" s="212">
        <v>333132.3</v>
      </c>
      <c r="H27" s="218">
        <v>10</v>
      </c>
    </row>
    <row r="28" spans="1:8" outlineLevel="2" x14ac:dyDescent="0.2">
      <c r="A28" s="208"/>
      <c r="B28" s="209" t="s">
        <v>161</v>
      </c>
      <c r="C28" s="210">
        <v>409660.94</v>
      </c>
      <c r="D28" s="211">
        <v>13</v>
      </c>
      <c r="E28" s="212">
        <v>397690.67</v>
      </c>
      <c r="F28" s="218">
        <v>12</v>
      </c>
      <c r="G28" s="212">
        <v>807351.61</v>
      </c>
      <c r="H28" s="218">
        <v>25</v>
      </c>
    </row>
    <row r="29" spans="1:8" outlineLevel="2" x14ac:dyDescent="0.2">
      <c r="A29" s="208"/>
      <c r="B29" s="209" t="s">
        <v>162</v>
      </c>
      <c r="C29" s="210">
        <v>409660.94</v>
      </c>
      <c r="D29" s="211">
        <v>13</v>
      </c>
      <c r="E29" s="212">
        <v>110318.31</v>
      </c>
      <c r="F29" s="218">
        <v>4</v>
      </c>
      <c r="G29" s="212">
        <v>519979.25</v>
      </c>
      <c r="H29" s="218">
        <v>17</v>
      </c>
    </row>
    <row r="30" spans="1:8" outlineLevel="2" x14ac:dyDescent="0.2">
      <c r="A30" s="208"/>
      <c r="B30" s="209" t="s">
        <v>163</v>
      </c>
      <c r="C30" s="210">
        <v>724784.66</v>
      </c>
      <c r="D30" s="211">
        <v>23</v>
      </c>
      <c r="E30" s="212">
        <v>-638170.27</v>
      </c>
      <c r="F30" s="218">
        <v>-20</v>
      </c>
      <c r="G30" s="212">
        <v>86614.39</v>
      </c>
      <c r="H30" s="218">
        <v>3</v>
      </c>
    </row>
    <row r="31" spans="1:8" x14ac:dyDescent="0.2">
      <c r="A31" s="230" t="s">
        <v>205</v>
      </c>
      <c r="B31" s="230" t="s">
        <v>206</v>
      </c>
      <c r="C31" s="203">
        <v>30480962</v>
      </c>
      <c r="D31" s="217">
        <v>937</v>
      </c>
      <c r="E31" s="219">
        <v>3554249.99</v>
      </c>
      <c r="F31" s="220">
        <v>98</v>
      </c>
      <c r="G31" s="219">
        <v>34035211.990000002</v>
      </c>
      <c r="H31" s="220">
        <v>1035</v>
      </c>
    </row>
    <row r="32" spans="1:8" outlineLevel="2" x14ac:dyDescent="0.2">
      <c r="A32" s="208"/>
      <c r="B32" s="209" t="s">
        <v>152</v>
      </c>
      <c r="C32" s="210">
        <v>2537369.64</v>
      </c>
      <c r="D32" s="211">
        <v>78</v>
      </c>
      <c r="E32" s="212">
        <v>-2504056.41</v>
      </c>
      <c r="F32" s="218">
        <v>-77</v>
      </c>
      <c r="G32" s="212">
        <v>33313.230000000003</v>
      </c>
      <c r="H32" s="218">
        <v>1</v>
      </c>
    </row>
    <row r="33" spans="1:8" outlineLevel="2" x14ac:dyDescent="0.2">
      <c r="A33" s="208"/>
      <c r="B33" s="209" t="s">
        <v>153</v>
      </c>
      <c r="C33" s="210">
        <v>2537369.64</v>
      </c>
      <c r="D33" s="211">
        <v>78</v>
      </c>
      <c r="E33" s="212">
        <v>-1948713.88</v>
      </c>
      <c r="F33" s="218">
        <v>-60</v>
      </c>
      <c r="G33" s="212">
        <v>588655.76</v>
      </c>
      <c r="H33" s="218">
        <v>18</v>
      </c>
    </row>
    <row r="34" spans="1:8" outlineLevel="2" x14ac:dyDescent="0.2">
      <c r="A34" s="208"/>
      <c r="B34" s="209" t="s">
        <v>154</v>
      </c>
      <c r="C34" s="210">
        <v>2537369.64</v>
      </c>
      <c r="D34" s="211">
        <v>78</v>
      </c>
      <c r="E34" s="212">
        <v>2700275.55</v>
      </c>
      <c r="F34" s="218">
        <v>85</v>
      </c>
      <c r="G34" s="212">
        <v>5237645.1900000004</v>
      </c>
      <c r="H34" s="218">
        <v>163</v>
      </c>
    </row>
    <row r="35" spans="1:8" outlineLevel="2" x14ac:dyDescent="0.2">
      <c r="A35" s="208"/>
      <c r="B35" s="209" t="s">
        <v>155</v>
      </c>
      <c r="C35" s="210">
        <v>2537369.64</v>
      </c>
      <c r="D35" s="211">
        <v>78</v>
      </c>
      <c r="E35" s="212">
        <v>5776880.4500000002</v>
      </c>
      <c r="F35" s="218">
        <v>177</v>
      </c>
      <c r="G35" s="212">
        <v>8314250.0899999999</v>
      </c>
      <c r="H35" s="218">
        <v>255</v>
      </c>
    </row>
    <row r="36" spans="1:8" outlineLevel="2" x14ac:dyDescent="0.2">
      <c r="A36" s="208"/>
      <c r="B36" s="209" t="s">
        <v>156</v>
      </c>
      <c r="C36" s="210">
        <v>2537369.64</v>
      </c>
      <c r="D36" s="211">
        <v>78</v>
      </c>
      <c r="E36" s="212">
        <v>-2370803.4900000002</v>
      </c>
      <c r="F36" s="218">
        <v>-73</v>
      </c>
      <c r="G36" s="212">
        <v>166566.15</v>
      </c>
      <c r="H36" s="218">
        <v>5</v>
      </c>
    </row>
    <row r="37" spans="1:8" outlineLevel="2" x14ac:dyDescent="0.2">
      <c r="A37" s="208"/>
      <c r="B37" s="209" t="s">
        <v>157</v>
      </c>
      <c r="C37" s="210">
        <v>2537369.64</v>
      </c>
      <c r="D37" s="211">
        <v>78</v>
      </c>
      <c r="E37" s="212">
        <v>-2504056.41</v>
      </c>
      <c r="F37" s="218">
        <v>-77</v>
      </c>
      <c r="G37" s="212">
        <v>33313.230000000003</v>
      </c>
      <c r="H37" s="218">
        <v>1</v>
      </c>
    </row>
    <row r="38" spans="1:8" outlineLevel="2" x14ac:dyDescent="0.2">
      <c r="A38" s="208"/>
      <c r="B38" s="209" t="s">
        <v>158</v>
      </c>
      <c r="C38" s="210">
        <v>2537369.64</v>
      </c>
      <c r="D38" s="211">
        <v>78</v>
      </c>
      <c r="E38" s="212">
        <v>154339.34</v>
      </c>
      <c r="F38" s="218">
        <v>4</v>
      </c>
      <c r="G38" s="212">
        <v>2691708.98</v>
      </c>
      <c r="H38" s="218">
        <v>82</v>
      </c>
    </row>
    <row r="39" spans="1:8" outlineLevel="2" x14ac:dyDescent="0.2">
      <c r="A39" s="208"/>
      <c r="B39" s="209" t="s">
        <v>159</v>
      </c>
      <c r="C39" s="210">
        <v>2537369.64</v>
      </c>
      <c r="D39" s="211">
        <v>78</v>
      </c>
      <c r="E39" s="212">
        <v>2239747.54</v>
      </c>
      <c r="F39" s="218">
        <v>66</v>
      </c>
      <c r="G39" s="212">
        <v>4777117.18</v>
      </c>
      <c r="H39" s="218">
        <v>144</v>
      </c>
    </row>
    <row r="40" spans="1:8" outlineLevel="2" x14ac:dyDescent="0.2">
      <c r="A40" s="208"/>
      <c r="B40" s="209" t="s">
        <v>160</v>
      </c>
      <c r="C40" s="210">
        <v>2537369.64</v>
      </c>
      <c r="D40" s="211">
        <v>78</v>
      </c>
      <c r="E40" s="212">
        <v>-571889.06999999995</v>
      </c>
      <c r="F40" s="218">
        <v>-19</v>
      </c>
      <c r="G40" s="212">
        <v>1965480.57</v>
      </c>
      <c r="H40" s="218">
        <v>59</v>
      </c>
    </row>
    <row r="41" spans="1:8" outlineLevel="2" x14ac:dyDescent="0.2">
      <c r="A41" s="208"/>
      <c r="B41" s="209" t="s">
        <v>161</v>
      </c>
      <c r="C41" s="210">
        <v>2537369.64</v>
      </c>
      <c r="D41" s="211">
        <v>78</v>
      </c>
      <c r="E41" s="212">
        <v>1826663.49</v>
      </c>
      <c r="F41" s="218">
        <v>53</v>
      </c>
      <c r="G41" s="212">
        <v>4364033.13</v>
      </c>
      <c r="H41" s="218">
        <v>131</v>
      </c>
    </row>
    <row r="42" spans="1:8" outlineLevel="2" x14ac:dyDescent="0.2">
      <c r="A42" s="208"/>
      <c r="B42" s="209" t="s">
        <v>162</v>
      </c>
      <c r="C42" s="210">
        <v>2537369.64</v>
      </c>
      <c r="D42" s="211">
        <v>78</v>
      </c>
      <c r="E42" s="212">
        <v>2792747.16</v>
      </c>
      <c r="F42" s="218">
        <v>82</v>
      </c>
      <c r="G42" s="212">
        <v>5330116.8</v>
      </c>
      <c r="H42" s="218">
        <v>160</v>
      </c>
    </row>
    <row r="43" spans="1:8" outlineLevel="2" x14ac:dyDescent="0.2">
      <c r="A43" s="208"/>
      <c r="B43" s="209" t="s">
        <v>163</v>
      </c>
      <c r="C43" s="210">
        <v>2569895.96</v>
      </c>
      <c r="D43" s="211">
        <v>79</v>
      </c>
      <c r="E43" s="212">
        <v>-2036884.28</v>
      </c>
      <c r="F43" s="218">
        <v>-63</v>
      </c>
      <c r="G43" s="212">
        <v>533011.68000000005</v>
      </c>
      <c r="H43" s="218">
        <v>16</v>
      </c>
    </row>
    <row r="44" spans="1:8" x14ac:dyDescent="0.2">
      <c r="A44" s="230" t="s">
        <v>14</v>
      </c>
      <c r="B44" s="230" t="s">
        <v>15</v>
      </c>
      <c r="C44" s="203">
        <v>4607601</v>
      </c>
      <c r="D44" s="217">
        <v>149</v>
      </c>
      <c r="E44" s="219">
        <v>-79783.91</v>
      </c>
      <c r="F44" s="220">
        <v>-11</v>
      </c>
      <c r="G44" s="219">
        <v>4527817.09</v>
      </c>
      <c r="H44" s="220">
        <v>138</v>
      </c>
    </row>
    <row r="45" spans="1:8" outlineLevel="2" x14ac:dyDescent="0.2">
      <c r="A45" s="208"/>
      <c r="B45" s="209" t="s">
        <v>152</v>
      </c>
      <c r="C45" s="210">
        <v>371082</v>
      </c>
      <c r="D45" s="211">
        <v>12</v>
      </c>
      <c r="E45" s="212">
        <v>-271142.31</v>
      </c>
      <c r="F45" s="218">
        <v>-9</v>
      </c>
      <c r="G45" s="212">
        <v>99939.69</v>
      </c>
      <c r="H45" s="218">
        <v>3</v>
      </c>
    </row>
    <row r="46" spans="1:8" outlineLevel="2" x14ac:dyDescent="0.2">
      <c r="A46" s="208"/>
      <c r="B46" s="209" t="s">
        <v>153</v>
      </c>
      <c r="C46" s="210">
        <v>371082</v>
      </c>
      <c r="D46" s="211">
        <v>12</v>
      </c>
      <c r="E46" s="212">
        <v>28676.76</v>
      </c>
      <c r="F46" s="218">
        <v>0</v>
      </c>
      <c r="G46" s="212">
        <v>399758.76</v>
      </c>
      <c r="H46" s="218">
        <v>12</v>
      </c>
    </row>
    <row r="47" spans="1:8" outlineLevel="2" x14ac:dyDescent="0.2">
      <c r="A47" s="208"/>
      <c r="B47" s="209" t="s">
        <v>154</v>
      </c>
      <c r="C47" s="210">
        <v>371082</v>
      </c>
      <c r="D47" s="211">
        <v>12</v>
      </c>
      <c r="E47" s="212">
        <v>128616.45</v>
      </c>
      <c r="F47" s="218">
        <v>3</v>
      </c>
      <c r="G47" s="212">
        <v>499698.45</v>
      </c>
      <c r="H47" s="218">
        <v>15</v>
      </c>
    </row>
    <row r="48" spans="1:8" outlineLevel="2" x14ac:dyDescent="0.2">
      <c r="A48" s="208"/>
      <c r="B48" s="209" t="s">
        <v>155</v>
      </c>
      <c r="C48" s="210">
        <v>371082</v>
      </c>
      <c r="D48" s="211">
        <v>12</v>
      </c>
      <c r="E48" s="212">
        <v>261869.37</v>
      </c>
      <c r="F48" s="218">
        <v>7</v>
      </c>
      <c r="G48" s="212">
        <v>632951.37</v>
      </c>
      <c r="H48" s="218">
        <v>19</v>
      </c>
    </row>
    <row r="49" spans="1:8" outlineLevel="2" x14ac:dyDescent="0.2">
      <c r="A49" s="208"/>
      <c r="B49" s="209" t="s">
        <v>156</v>
      </c>
      <c r="C49" s="210">
        <v>371082</v>
      </c>
      <c r="D49" s="211">
        <v>12</v>
      </c>
      <c r="E49" s="212">
        <v>28676.76</v>
      </c>
      <c r="F49" s="218">
        <v>0</v>
      </c>
      <c r="G49" s="212">
        <v>399758.76</v>
      </c>
      <c r="H49" s="218">
        <v>12</v>
      </c>
    </row>
    <row r="50" spans="1:8" outlineLevel="2" x14ac:dyDescent="0.2">
      <c r="A50" s="208"/>
      <c r="B50" s="209" t="s">
        <v>157</v>
      </c>
      <c r="C50" s="210">
        <v>371082</v>
      </c>
      <c r="D50" s="211">
        <v>12</v>
      </c>
      <c r="E50" s="212">
        <v>-37949.699999999997</v>
      </c>
      <c r="F50" s="218">
        <v>-2</v>
      </c>
      <c r="G50" s="212">
        <v>333132.3</v>
      </c>
      <c r="H50" s="218">
        <v>10</v>
      </c>
    </row>
    <row r="51" spans="1:8" outlineLevel="2" x14ac:dyDescent="0.2">
      <c r="A51" s="208"/>
      <c r="B51" s="209" t="s">
        <v>158</v>
      </c>
      <c r="C51" s="210">
        <v>371082</v>
      </c>
      <c r="D51" s="211">
        <v>12</v>
      </c>
      <c r="E51" s="212">
        <v>58841.71</v>
      </c>
      <c r="F51" s="218">
        <v>2</v>
      </c>
      <c r="G51" s="212">
        <v>429923.71</v>
      </c>
      <c r="H51" s="218">
        <v>14</v>
      </c>
    </row>
    <row r="52" spans="1:8" outlineLevel="2" x14ac:dyDescent="0.2">
      <c r="A52" s="208"/>
      <c r="B52" s="209" t="s">
        <v>159</v>
      </c>
      <c r="C52" s="210">
        <v>371082</v>
      </c>
      <c r="D52" s="211">
        <v>12</v>
      </c>
      <c r="E52" s="212">
        <v>261869.37</v>
      </c>
      <c r="F52" s="218">
        <v>7</v>
      </c>
      <c r="G52" s="212">
        <v>632951.37</v>
      </c>
      <c r="H52" s="218">
        <v>19</v>
      </c>
    </row>
    <row r="53" spans="1:8" outlineLevel="2" x14ac:dyDescent="0.2">
      <c r="A53" s="208"/>
      <c r="B53" s="209" t="s">
        <v>160</v>
      </c>
      <c r="C53" s="210">
        <v>371082</v>
      </c>
      <c r="D53" s="211">
        <v>12</v>
      </c>
      <c r="E53" s="212">
        <v>-71262.929999999993</v>
      </c>
      <c r="F53" s="218">
        <v>-3</v>
      </c>
      <c r="G53" s="212">
        <v>299819.07</v>
      </c>
      <c r="H53" s="218">
        <v>9</v>
      </c>
    </row>
    <row r="54" spans="1:8" outlineLevel="2" x14ac:dyDescent="0.2">
      <c r="A54" s="208"/>
      <c r="B54" s="209" t="s">
        <v>161</v>
      </c>
      <c r="C54" s="210">
        <v>371082</v>
      </c>
      <c r="D54" s="211">
        <v>12</v>
      </c>
      <c r="E54" s="212">
        <v>-171202.62</v>
      </c>
      <c r="F54" s="218">
        <v>-6</v>
      </c>
      <c r="G54" s="212">
        <v>199879.38</v>
      </c>
      <c r="H54" s="218">
        <v>6</v>
      </c>
    </row>
    <row r="55" spans="1:8" outlineLevel="2" x14ac:dyDescent="0.2">
      <c r="A55" s="208"/>
      <c r="B55" s="209" t="s">
        <v>162</v>
      </c>
      <c r="C55" s="210">
        <v>371082</v>
      </c>
      <c r="D55" s="211">
        <v>12</v>
      </c>
      <c r="E55" s="212">
        <v>-82245.31</v>
      </c>
      <c r="F55" s="218">
        <v>-3</v>
      </c>
      <c r="G55" s="212">
        <v>288836.69</v>
      </c>
      <c r="H55" s="218">
        <v>9</v>
      </c>
    </row>
    <row r="56" spans="1:8" outlineLevel="2" x14ac:dyDescent="0.2">
      <c r="A56" s="208"/>
      <c r="B56" s="209" t="s">
        <v>163</v>
      </c>
      <c r="C56" s="210">
        <v>525699</v>
      </c>
      <c r="D56" s="211">
        <v>17</v>
      </c>
      <c r="E56" s="212">
        <v>-214531.46</v>
      </c>
      <c r="F56" s="218">
        <v>-7</v>
      </c>
      <c r="G56" s="212">
        <v>311167.53999999998</v>
      </c>
      <c r="H56" s="218">
        <v>10</v>
      </c>
    </row>
    <row r="57" spans="1:8" ht="21" x14ac:dyDescent="0.2">
      <c r="A57" s="230" t="s">
        <v>20</v>
      </c>
      <c r="B57" s="230" t="s">
        <v>21</v>
      </c>
      <c r="C57" s="203">
        <v>2486648</v>
      </c>
      <c r="D57" s="217">
        <v>79</v>
      </c>
      <c r="E57" s="219">
        <v>199496.6</v>
      </c>
      <c r="F57" s="220">
        <v>5</v>
      </c>
      <c r="G57" s="219">
        <v>2686144.6</v>
      </c>
      <c r="H57" s="220">
        <v>84</v>
      </c>
    </row>
    <row r="58" spans="1:8" outlineLevel="2" x14ac:dyDescent="0.2">
      <c r="A58" s="208"/>
      <c r="B58" s="209" t="s">
        <v>152</v>
      </c>
      <c r="C58" s="210">
        <v>188859.36</v>
      </c>
      <c r="D58" s="211">
        <v>6</v>
      </c>
      <c r="E58" s="212">
        <v>-66588.820000000007</v>
      </c>
      <c r="F58" s="218">
        <v>-2</v>
      </c>
      <c r="G58" s="212">
        <v>122270.54</v>
      </c>
      <c r="H58" s="218">
        <v>4</v>
      </c>
    </row>
    <row r="59" spans="1:8" outlineLevel="2" x14ac:dyDescent="0.2">
      <c r="A59" s="208"/>
      <c r="B59" s="209" t="s">
        <v>153</v>
      </c>
      <c r="C59" s="210">
        <v>188859.36</v>
      </c>
      <c r="D59" s="211">
        <v>6</v>
      </c>
      <c r="E59" s="212">
        <v>72521.38</v>
      </c>
      <c r="F59" s="218">
        <v>3</v>
      </c>
      <c r="G59" s="212">
        <v>261380.74</v>
      </c>
      <c r="H59" s="218">
        <v>9</v>
      </c>
    </row>
    <row r="60" spans="1:8" outlineLevel="2" x14ac:dyDescent="0.2">
      <c r="A60" s="208"/>
      <c r="B60" s="209" t="s">
        <v>154</v>
      </c>
      <c r="C60" s="210">
        <v>188859.36</v>
      </c>
      <c r="D60" s="211">
        <v>6</v>
      </c>
      <c r="E60" s="212">
        <v>72155.289999999994</v>
      </c>
      <c r="F60" s="218">
        <v>2</v>
      </c>
      <c r="G60" s="212">
        <v>261014.65</v>
      </c>
      <c r="H60" s="218">
        <v>8</v>
      </c>
    </row>
    <row r="61" spans="1:8" outlineLevel="2" x14ac:dyDescent="0.2">
      <c r="A61" s="208"/>
      <c r="B61" s="209" t="s">
        <v>155</v>
      </c>
      <c r="C61" s="210">
        <v>188859.36</v>
      </c>
      <c r="D61" s="211">
        <v>6</v>
      </c>
      <c r="E61" s="212">
        <v>33350.870000000003</v>
      </c>
      <c r="F61" s="218">
        <v>1</v>
      </c>
      <c r="G61" s="212">
        <v>222210.23</v>
      </c>
      <c r="H61" s="218">
        <v>7</v>
      </c>
    </row>
    <row r="62" spans="1:8" outlineLevel="2" x14ac:dyDescent="0.2">
      <c r="A62" s="208"/>
      <c r="B62" s="209" t="s">
        <v>156</v>
      </c>
      <c r="C62" s="210">
        <v>188859.36</v>
      </c>
      <c r="D62" s="211">
        <v>6</v>
      </c>
      <c r="E62" s="212">
        <v>11020.02</v>
      </c>
      <c r="F62" s="218">
        <v>0</v>
      </c>
      <c r="G62" s="212">
        <v>199879.38</v>
      </c>
      <c r="H62" s="218">
        <v>6</v>
      </c>
    </row>
    <row r="63" spans="1:8" outlineLevel="2" x14ac:dyDescent="0.2">
      <c r="A63" s="208"/>
      <c r="B63" s="209" t="s">
        <v>157</v>
      </c>
      <c r="C63" s="210">
        <v>188859.36</v>
      </c>
      <c r="D63" s="211">
        <v>6</v>
      </c>
      <c r="E63" s="212">
        <v>-122232.9</v>
      </c>
      <c r="F63" s="218">
        <v>-4</v>
      </c>
      <c r="G63" s="212">
        <v>66626.460000000006</v>
      </c>
      <c r="H63" s="218">
        <v>2</v>
      </c>
    </row>
    <row r="64" spans="1:8" outlineLevel="2" x14ac:dyDescent="0.2">
      <c r="A64" s="208"/>
      <c r="B64" s="209" t="s">
        <v>158</v>
      </c>
      <c r="C64" s="210">
        <v>188859.36</v>
      </c>
      <c r="D64" s="211">
        <v>6</v>
      </c>
      <c r="E64" s="212">
        <v>70983.83</v>
      </c>
      <c r="F64" s="218">
        <v>2</v>
      </c>
      <c r="G64" s="212">
        <v>259843.19</v>
      </c>
      <c r="H64" s="218">
        <v>8</v>
      </c>
    </row>
    <row r="65" spans="1:8" outlineLevel="2" x14ac:dyDescent="0.2">
      <c r="A65" s="208"/>
      <c r="B65" s="209" t="s">
        <v>159</v>
      </c>
      <c r="C65" s="210">
        <v>188859.36</v>
      </c>
      <c r="D65" s="211">
        <v>6</v>
      </c>
      <c r="E65" s="212">
        <v>61172.91</v>
      </c>
      <c r="F65" s="218">
        <v>2</v>
      </c>
      <c r="G65" s="212">
        <v>250032.27</v>
      </c>
      <c r="H65" s="218">
        <v>8</v>
      </c>
    </row>
    <row r="66" spans="1:8" outlineLevel="2" x14ac:dyDescent="0.2">
      <c r="A66" s="208"/>
      <c r="B66" s="209" t="s">
        <v>160</v>
      </c>
      <c r="C66" s="210">
        <v>188859.36</v>
      </c>
      <c r="D66" s="211">
        <v>6</v>
      </c>
      <c r="E66" s="212">
        <v>-155546.13</v>
      </c>
      <c r="F66" s="218">
        <v>-5</v>
      </c>
      <c r="G66" s="212">
        <v>33313.230000000003</v>
      </c>
      <c r="H66" s="218">
        <v>1</v>
      </c>
    </row>
    <row r="67" spans="1:8" outlineLevel="2" x14ac:dyDescent="0.2">
      <c r="A67" s="208"/>
      <c r="B67" s="209" t="s">
        <v>161</v>
      </c>
      <c r="C67" s="210">
        <v>188859.36</v>
      </c>
      <c r="D67" s="211">
        <v>6</v>
      </c>
      <c r="E67" s="212">
        <v>144272.94</v>
      </c>
      <c r="F67" s="218">
        <v>4</v>
      </c>
      <c r="G67" s="212">
        <v>333132.3</v>
      </c>
      <c r="H67" s="218">
        <v>10</v>
      </c>
    </row>
    <row r="68" spans="1:8" outlineLevel="2" x14ac:dyDescent="0.2">
      <c r="A68" s="208"/>
      <c r="B68" s="209" t="s">
        <v>162</v>
      </c>
      <c r="C68" s="210">
        <v>188859.36</v>
      </c>
      <c r="D68" s="211">
        <v>6</v>
      </c>
      <c r="E68" s="212">
        <v>99977.33</v>
      </c>
      <c r="F68" s="218">
        <v>3</v>
      </c>
      <c r="G68" s="212">
        <v>288836.69</v>
      </c>
      <c r="H68" s="218">
        <v>9</v>
      </c>
    </row>
    <row r="69" spans="1:8" outlineLevel="2" x14ac:dyDescent="0.2">
      <c r="A69" s="208"/>
      <c r="B69" s="209" t="s">
        <v>163</v>
      </c>
      <c r="C69" s="210">
        <v>409195.04</v>
      </c>
      <c r="D69" s="211">
        <v>13</v>
      </c>
      <c r="E69" s="212">
        <v>-21590.12</v>
      </c>
      <c r="F69" s="218">
        <v>-1</v>
      </c>
      <c r="G69" s="212">
        <v>387604.92</v>
      </c>
      <c r="H69" s="218">
        <v>12</v>
      </c>
    </row>
    <row r="70" spans="1:8" x14ac:dyDescent="0.2">
      <c r="A70" s="230" t="s">
        <v>207</v>
      </c>
      <c r="B70" s="230" t="s">
        <v>208</v>
      </c>
      <c r="C70" s="203">
        <v>3953955</v>
      </c>
      <c r="D70" s="217">
        <v>127</v>
      </c>
      <c r="E70" s="219">
        <v>-821412.95</v>
      </c>
      <c r="F70" s="220">
        <v>-15</v>
      </c>
      <c r="G70" s="219">
        <v>3132542.05</v>
      </c>
      <c r="H70" s="220">
        <v>112</v>
      </c>
    </row>
    <row r="71" spans="1:8" outlineLevel="2" x14ac:dyDescent="0.2">
      <c r="A71" s="208"/>
      <c r="B71" s="209" t="s">
        <v>152</v>
      </c>
      <c r="C71" s="210">
        <v>311335</v>
      </c>
      <c r="D71" s="211">
        <v>10</v>
      </c>
      <c r="E71" s="212">
        <v>-138911.57</v>
      </c>
      <c r="F71" s="218">
        <v>-4</v>
      </c>
      <c r="G71" s="212">
        <v>172423.43</v>
      </c>
      <c r="H71" s="218">
        <v>6</v>
      </c>
    </row>
    <row r="72" spans="1:8" outlineLevel="2" x14ac:dyDescent="0.2">
      <c r="A72" s="208"/>
      <c r="B72" s="209" t="s">
        <v>153</v>
      </c>
      <c r="C72" s="210">
        <v>311335</v>
      </c>
      <c r="D72" s="211">
        <v>10</v>
      </c>
      <c r="E72" s="212">
        <v>-33114.6</v>
      </c>
      <c r="F72" s="218">
        <v>0</v>
      </c>
      <c r="G72" s="212">
        <v>278220.40000000002</v>
      </c>
      <c r="H72" s="218">
        <v>10</v>
      </c>
    </row>
    <row r="73" spans="1:8" outlineLevel="2" x14ac:dyDescent="0.2">
      <c r="A73" s="208"/>
      <c r="B73" s="209" t="s">
        <v>154</v>
      </c>
      <c r="C73" s="210">
        <v>311335</v>
      </c>
      <c r="D73" s="211">
        <v>10</v>
      </c>
      <c r="E73" s="212">
        <v>-5292.56</v>
      </c>
      <c r="F73" s="218">
        <v>1</v>
      </c>
      <c r="G73" s="212">
        <v>306042.44</v>
      </c>
      <c r="H73" s="218">
        <v>11</v>
      </c>
    </row>
    <row r="74" spans="1:8" outlineLevel="2" x14ac:dyDescent="0.2">
      <c r="A74" s="208"/>
      <c r="B74" s="209" t="s">
        <v>155</v>
      </c>
      <c r="C74" s="210">
        <v>311335</v>
      </c>
      <c r="D74" s="211">
        <v>10</v>
      </c>
      <c r="E74" s="212">
        <v>61333.9</v>
      </c>
      <c r="F74" s="218">
        <v>3</v>
      </c>
      <c r="G74" s="212">
        <v>372668.9</v>
      </c>
      <c r="H74" s="218">
        <v>13</v>
      </c>
    </row>
    <row r="75" spans="1:8" outlineLevel="2" x14ac:dyDescent="0.2">
      <c r="A75" s="208"/>
      <c r="B75" s="209" t="s">
        <v>156</v>
      </c>
      <c r="C75" s="210">
        <v>311335</v>
      </c>
      <c r="D75" s="211">
        <v>10</v>
      </c>
      <c r="E75" s="212">
        <v>-60936.639999999999</v>
      </c>
      <c r="F75" s="218">
        <v>-1</v>
      </c>
      <c r="G75" s="212">
        <v>250398.36</v>
      </c>
      <c r="H75" s="218">
        <v>9</v>
      </c>
    </row>
    <row r="76" spans="1:8" outlineLevel="2" x14ac:dyDescent="0.2">
      <c r="A76" s="208"/>
      <c r="B76" s="209" t="s">
        <v>157</v>
      </c>
      <c r="C76" s="210">
        <v>311335</v>
      </c>
      <c r="D76" s="211">
        <v>10</v>
      </c>
      <c r="E76" s="212">
        <v>-33114.6</v>
      </c>
      <c r="F76" s="218">
        <v>0</v>
      </c>
      <c r="G76" s="212">
        <v>278220.40000000002</v>
      </c>
      <c r="H76" s="218">
        <v>10</v>
      </c>
    </row>
    <row r="77" spans="1:8" outlineLevel="2" x14ac:dyDescent="0.2">
      <c r="A77" s="208"/>
      <c r="B77" s="209" t="s">
        <v>158</v>
      </c>
      <c r="C77" s="210">
        <v>311335</v>
      </c>
      <c r="D77" s="211">
        <v>10</v>
      </c>
      <c r="E77" s="212">
        <v>133817.64000000001</v>
      </c>
      <c r="F77" s="218">
        <v>6</v>
      </c>
      <c r="G77" s="212">
        <v>445152.64</v>
      </c>
      <c r="H77" s="218">
        <v>16</v>
      </c>
    </row>
    <row r="78" spans="1:8" outlineLevel="2" x14ac:dyDescent="0.2">
      <c r="A78" s="208"/>
      <c r="B78" s="209" t="s">
        <v>159</v>
      </c>
      <c r="C78" s="210">
        <v>311335</v>
      </c>
      <c r="D78" s="211">
        <v>10</v>
      </c>
      <c r="E78" s="212">
        <v>-5292.56</v>
      </c>
      <c r="F78" s="218">
        <v>1</v>
      </c>
      <c r="G78" s="212">
        <v>306042.44</v>
      </c>
      <c r="H78" s="218">
        <v>11</v>
      </c>
    </row>
    <row r="79" spans="1:8" outlineLevel="2" x14ac:dyDescent="0.2">
      <c r="A79" s="208"/>
      <c r="B79" s="209" t="s">
        <v>160</v>
      </c>
      <c r="C79" s="210">
        <v>311335</v>
      </c>
      <c r="D79" s="211">
        <v>10</v>
      </c>
      <c r="E79" s="212">
        <v>-255690.92</v>
      </c>
      <c r="F79" s="218">
        <v>-8</v>
      </c>
      <c r="G79" s="212">
        <v>55644.08</v>
      </c>
      <c r="H79" s="218">
        <v>2</v>
      </c>
    </row>
    <row r="80" spans="1:8" outlineLevel="2" x14ac:dyDescent="0.2">
      <c r="A80" s="208"/>
      <c r="B80" s="209" t="s">
        <v>161</v>
      </c>
      <c r="C80" s="210">
        <v>311335</v>
      </c>
      <c r="D80" s="211">
        <v>10</v>
      </c>
      <c r="E80" s="212">
        <v>-255690.92</v>
      </c>
      <c r="F80" s="218">
        <v>-8</v>
      </c>
      <c r="G80" s="212">
        <v>55644.08</v>
      </c>
      <c r="H80" s="218">
        <v>2</v>
      </c>
    </row>
    <row r="81" spans="1:8" outlineLevel="2" x14ac:dyDescent="0.2">
      <c r="A81" s="208"/>
      <c r="B81" s="209" t="s">
        <v>162</v>
      </c>
      <c r="C81" s="210">
        <v>311335</v>
      </c>
      <c r="D81" s="211">
        <v>10</v>
      </c>
      <c r="E81" s="212">
        <v>-88758.68</v>
      </c>
      <c r="F81" s="218">
        <v>-2</v>
      </c>
      <c r="G81" s="212">
        <v>222576.32</v>
      </c>
      <c r="H81" s="218">
        <v>8</v>
      </c>
    </row>
    <row r="82" spans="1:8" outlineLevel="2" x14ac:dyDescent="0.2">
      <c r="A82" s="208"/>
      <c r="B82" s="209" t="s">
        <v>163</v>
      </c>
      <c r="C82" s="210">
        <v>529270</v>
      </c>
      <c r="D82" s="211">
        <v>17</v>
      </c>
      <c r="E82" s="212">
        <v>-139761.44</v>
      </c>
      <c r="F82" s="218">
        <v>-3</v>
      </c>
      <c r="G82" s="212">
        <v>389508.56</v>
      </c>
      <c r="H82" s="218">
        <v>14</v>
      </c>
    </row>
    <row r="83" spans="1:8" x14ac:dyDescent="0.2">
      <c r="A83" s="388" t="s">
        <v>100</v>
      </c>
      <c r="B83" s="388"/>
      <c r="C83" s="203">
        <v>48307536</v>
      </c>
      <c r="D83" s="204">
        <v>1508</v>
      </c>
      <c r="E83" s="219">
        <v>2325791.7400000002</v>
      </c>
      <c r="F83" s="220">
        <v>57</v>
      </c>
      <c r="G83" s="219">
        <v>50633327.740000002</v>
      </c>
      <c r="H83" s="220">
        <v>1565</v>
      </c>
    </row>
  </sheetData>
  <mergeCells count="8">
    <mergeCell ref="A83:B8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view="pageBreakPreview" zoomScale="140" zoomScaleNormal="100" zoomScaleSheetLayoutView="140" workbookViewId="0">
      <selection activeCell="F1" sqref="F1:H1"/>
    </sheetView>
  </sheetViews>
  <sheetFormatPr defaultColWidth="10.5" defaultRowHeight="11.25" x14ac:dyDescent="0.2"/>
  <cols>
    <col min="1" max="1" width="10.1640625" style="6" customWidth="1"/>
    <col min="2" max="2" width="25.83203125" style="6" customWidth="1"/>
    <col min="3" max="3" width="17.5" style="6" customWidth="1"/>
    <col min="4" max="4" width="12.33203125" style="6" customWidth="1"/>
    <col min="5" max="5" width="17.5" style="200" customWidth="1"/>
    <col min="6" max="6" width="12.1640625" style="6" customWidth="1"/>
    <col min="7" max="7" width="17.5" style="6" customWidth="1"/>
    <col min="8" max="8" width="10.83203125" style="6" customWidth="1"/>
    <col min="9" max="16384" width="10.5" style="10"/>
  </cols>
  <sheetData>
    <row r="1" spans="1:8" ht="42" customHeight="1" x14ac:dyDescent="0.25">
      <c r="A1" s="2"/>
      <c r="B1" s="2"/>
      <c r="C1" s="2"/>
      <c r="D1" s="2"/>
      <c r="E1" s="2"/>
      <c r="F1" s="376" t="s">
        <v>375</v>
      </c>
      <c r="G1" s="376"/>
      <c r="H1" s="376"/>
    </row>
    <row r="2" spans="1:8" ht="31.5" customHeight="1" x14ac:dyDescent="0.2">
      <c r="A2" s="377" t="s">
        <v>376</v>
      </c>
      <c r="B2" s="377"/>
      <c r="C2" s="377"/>
      <c r="D2" s="377"/>
      <c r="E2" s="377"/>
      <c r="F2" s="377"/>
      <c r="G2" s="377"/>
      <c r="H2" s="377"/>
    </row>
    <row r="3" spans="1:8" ht="21.75" customHeight="1" x14ac:dyDescent="0.2">
      <c r="A3" s="378" t="s">
        <v>101</v>
      </c>
      <c r="B3" s="380" t="s">
        <v>102</v>
      </c>
      <c r="C3" s="382" t="s">
        <v>377</v>
      </c>
      <c r="D3" s="382"/>
      <c r="E3" s="382" t="s">
        <v>105</v>
      </c>
      <c r="F3" s="382"/>
      <c r="G3" s="382" t="s">
        <v>106</v>
      </c>
      <c r="H3" s="382"/>
    </row>
    <row r="4" spans="1:8" ht="33.7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8" x14ac:dyDescent="0.2">
      <c r="A5" s="287" t="s">
        <v>8</v>
      </c>
      <c r="B5" s="287" t="s">
        <v>197</v>
      </c>
      <c r="C5" s="197">
        <v>41017446</v>
      </c>
      <c r="D5" s="198">
        <v>25188</v>
      </c>
      <c r="E5" s="197">
        <v>1282845</v>
      </c>
      <c r="F5" s="258">
        <v>1147</v>
      </c>
      <c r="G5" s="197">
        <v>42300291</v>
      </c>
      <c r="H5" s="198">
        <v>26335</v>
      </c>
    </row>
    <row r="6" spans="1:8" ht="12" customHeight="1" x14ac:dyDescent="0.2">
      <c r="A6" s="287" t="s">
        <v>16</v>
      </c>
      <c r="B6" s="287" t="s">
        <v>17</v>
      </c>
      <c r="C6" s="197">
        <v>1282845</v>
      </c>
      <c r="D6" s="198">
        <v>1147</v>
      </c>
      <c r="E6" s="197">
        <v>-1282845</v>
      </c>
      <c r="F6" s="258">
        <v>-1147</v>
      </c>
      <c r="G6" s="197">
        <v>0</v>
      </c>
      <c r="H6" s="198">
        <v>0</v>
      </c>
    </row>
    <row r="7" spans="1:8" x14ac:dyDescent="0.2">
      <c r="A7" s="375" t="s">
        <v>100</v>
      </c>
      <c r="B7" s="375"/>
      <c r="C7" s="197">
        <f t="shared" ref="C7:H7" si="0">C5+C6</f>
        <v>42300291</v>
      </c>
      <c r="D7" s="198">
        <f t="shared" si="0"/>
        <v>26335</v>
      </c>
      <c r="E7" s="197">
        <f t="shared" si="0"/>
        <v>0</v>
      </c>
      <c r="F7" s="198">
        <f t="shared" si="0"/>
        <v>0</v>
      </c>
      <c r="G7" s="197">
        <f t="shared" si="0"/>
        <v>42300291</v>
      </c>
      <c r="H7" s="198">
        <f t="shared" si="0"/>
        <v>26335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H55"/>
  <sheetViews>
    <sheetView view="pageBreakPreview" zoomScale="120" zoomScaleNormal="100" zoomScaleSheetLayoutView="120" workbookViewId="0">
      <selection activeCell="Q41" sqref="Q41"/>
    </sheetView>
  </sheetViews>
  <sheetFormatPr defaultRowHeight="11.25" x14ac:dyDescent="0.2"/>
  <cols>
    <col min="1" max="1" width="9.33203125" style="10"/>
    <col min="2" max="2" width="26.6640625" style="10" customWidth="1"/>
    <col min="3" max="3" width="15" style="10" customWidth="1"/>
    <col min="4" max="4" width="9.33203125" style="10"/>
    <col min="5" max="5" width="15.6640625" style="10" customWidth="1"/>
    <col min="6" max="6" width="9.33203125" style="10"/>
    <col min="7" max="7" width="13" style="10" customWidth="1"/>
    <col min="8" max="16384" width="9.33203125" style="10"/>
  </cols>
  <sheetData>
    <row r="1" spans="1:8" ht="51" customHeight="1" x14ac:dyDescent="0.2">
      <c r="A1" s="6"/>
      <c r="B1" s="6"/>
      <c r="C1" s="7"/>
      <c r="D1" s="8"/>
      <c r="E1" s="9"/>
      <c r="F1" s="383" t="s">
        <v>314</v>
      </c>
      <c r="G1" s="383"/>
      <c r="H1" s="383"/>
    </row>
    <row r="2" spans="1:8" s="11" customFormat="1" ht="36" customHeight="1" x14ac:dyDescent="0.2">
      <c r="A2" s="405" t="s">
        <v>313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89" t="s">
        <v>2</v>
      </c>
      <c r="B5" s="289" t="s">
        <v>3</v>
      </c>
      <c r="C5" s="290">
        <v>577413</v>
      </c>
      <c r="D5" s="291">
        <v>20</v>
      </c>
      <c r="E5" s="292">
        <v>-76103.87</v>
      </c>
      <c r="F5" s="293">
        <v>-3</v>
      </c>
      <c r="G5" s="292">
        <v>501309.13</v>
      </c>
      <c r="H5" s="293">
        <v>17</v>
      </c>
    </row>
    <row r="6" spans="1:8" x14ac:dyDescent="0.2">
      <c r="A6" s="294"/>
      <c r="B6" s="295" t="s">
        <v>152</v>
      </c>
      <c r="C6" s="296">
        <v>91702.89</v>
      </c>
      <c r="D6" s="297">
        <v>3</v>
      </c>
      <c r="E6" s="298">
        <v>0</v>
      </c>
      <c r="F6" s="299">
        <v>0</v>
      </c>
      <c r="G6" s="298">
        <v>91702.89</v>
      </c>
      <c r="H6" s="299">
        <v>3</v>
      </c>
    </row>
    <row r="7" spans="1:8" x14ac:dyDescent="0.2">
      <c r="A7" s="294"/>
      <c r="B7" s="295" t="s">
        <v>153</v>
      </c>
      <c r="C7" s="296">
        <v>84430.11</v>
      </c>
      <c r="D7" s="297">
        <v>3</v>
      </c>
      <c r="E7" s="298">
        <v>-72203.06</v>
      </c>
      <c r="F7" s="299">
        <v>-2</v>
      </c>
      <c r="G7" s="298">
        <v>12227.05</v>
      </c>
      <c r="H7" s="299">
        <v>1</v>
      </c>
    </row>
    <row r="8" spans="1:8" x14ac:dyDescent="0.2">
      <c r="A8" s="294"/>
      <c r="B8" s="295" t="s">
        <v>154</v>
      </c>
      <c r="C8" s="296">
        <v>28870.65</v>
      </c>
      <c r="D8" s="297">
        <v>1</v>
      </c>
      <c r="E8" s="298">
        <v>1696.98</v>
      </c>
      <c r="F8" s="299">
        <v>0</v>
      </c>
      <c r="G8" s="298">
        <v>30567.63</v>
      </c>
      <c r="H8" s="299">
        <v>1</v>
      </c>
    </row>
    <row r="9" spans="1:8" x14ac:dyDescent="0.2">
      <c r="A9" s="294"/>
      <c r="B9" s="295" t="s">
        <v>156</v>
      </c>
      <c r="C9" s="296">
        <v>28870.65</v>
      </c>
      <c r="D9" s="297">
        <v>1</v>
      </c>
      <c r="E9" s="298">
        <v>-28870.65</v>
      </c>
      <c r="F9" s="299">
        <v>-1</v>
      </c>
      <c r="G9" s="298">
        <v>0</v>
      </c>
      <c r="H9" s="299">
        <v>0</v>
      </c>
    </row>
    <row r="10" spans="1:8" x14ac:dyDescent="0.2">
      <c r="A10" s="294"/>
      <c r="B10" s="295" t="s">
        <v>157</v>
      </c>
      <c r="C10" s="296">
        <v>61135.26</v>
      </c>
      <c r="D10" s="297">
        <v>2</v>
      </c>
      <c r="E10" s="298">
        <v>0</v>
      </c>
      <c r="F10" s="299">
        <v>0</v>
      </c>
      <c r="G10" s="298">
        <v>61135.26</v>
      </c>
      <c r="H10" s="299">
        <v>2</v>
      </c>
    </row>
    <row r="11" spans="1:8" x14ac:dyDescent="0.2">
      <c r="A11" s="294"/>
      <c r="B11" s="295" t="s">
        <v>158</v>
      </c>
      <c r="C11" s="296">
        <v>109179.54</v>
      </c>
      <c r="D11" s="297">
        <v>4</v>
      </c>
      <c r="E11" s="298">
        <v>-48044.28</v>
      </c>
      <c r="F11" s="299">
        <v>-2</v>
      </c>
      <c r="G11" s="298">
        <v>61135.26</v>
      </c>
      <c r="H11" s="299">
        <v>2</v>
      </c>
    </row>
    <row r="12" spans="1:8" x14ac:dyDescent="0.2">
      <c r="A12" s="294"/>
      <c r="B12" s="295" t="s">
        <v>159</v>
      </c>
      <c r="C12" s="296">
        <v>28870.65</v>
      </c>
      <c r="D12" s="297">
        <v>1</v>
      </c>
      <c r="E12" s="298">
        <v>1696.98</v>
      </c>
      <c r="F12" s="299">
        <v>0</v>
      </c>
      <c r="G12" s="298">
        <v>30567.63</v>
      </c>
      <c r="H12" s="299">
        <v>1</v>
      </c>
    </row>
    <row r="13" spans="1:8" x14ac:dyDescent="0.2">
      <c r="A13" s="294"/>
      <c r="B13" s="295" t="s">
        <v>161</v>
      </c>
      <c r="C13" s="296">
        <v>28870.65</v>
      </c>
      <c r="D13" s="297">
        <v>1</v>
      </c>
      <c r="E13" s="298">
        <v>1696.98</v>
      </c>
      <c r="F13" s="299">
        <v>0</v>
      </c>
      <c r="G13" s="298">
        <v>30567.63</v>
      </c>
      <c r="H13" s="299">
        <v>1</v>
      </c>
    </row>
    <row r="14" spans="1:8" x14ac:dyDescent="0.2">
      <c r="A14" s="294"/>
      <c r="B14" s="295" t="s">
        <v>162</v>
      </c>
      <c r="C14" s="296">
        <v>57741.3</v>
      </c>
      <c r="D14" s="297">
        <v>2</v>
      </c>
      <c r="E14" s="298">
        <v>64529.22</v>
      </c>
      <c r="F14" s="299">
        <v>2</v>
      </c>
      <c r="G14" s="298">
        <v>122270.52</v>
      </c>
      <c r="H14" s="299">
        <v>4</v>
      </c>
    </row>
    <row r="15" spans="1:8" x14ac:dyDescent="0.2">
      <c r="A15" s="294"/>
      <c r="B15" s="295" t="s">
        <v>163</v>
      </c>
      <c r="C15" s="296">
        <v>57741.3</v>
      </c>
      <c r="D15" s="297">
        <v>2</v>
      </c>
      <c r="E15" s="298">
        <v>3393.96</v>
      </c>
      <c r="F15" s="299">
        <v>0</v>
      </c>
      <c r="G15" s="298">
        <v>61135.26</v>
      </c>
      <c r="H15" s="299">
        <v>2</v>
      </c>
    </row>
    <row r="16" spans="1:8" x14ac:dyDescent="0.2">
      <c r="A16" s="289" t="s">
        <v>205</v>
      </c>
      <c r="B16" s="289" t="s">
        <v>206</v>
      </c>
      <c r="C16" s="290">
        <v>708557</v>
      </c>
      <c r="D16" s="291">
        <v>25</v>
      </c>
      <c r="E16" s="292">
        <v>-311177.81</v>
      </c>
      <c r="F16" s="293">
        <v>-12</v>
      </c>
      <c r="G16" s="292">
        <v>397379.19</v>
      </c>
      <c r="H16" s="293">
        <v>13</v>
      </c>
    </row>
    <row r="17" spans="1:8" x14ac:dyDescent="0.2">
      <c r="A17" s="294"/>
      <c r="B17" s="295" t="s">
        <v>152</v>
      </c>
      <c r="C17" s="296">
        <v>61135.26</v>
      </c>
      <c r="D17" s="297">
        <v>2</v>
      </c>
      <c r="E17" s="298">
        <v>0</v>
      </c>
      <c r="F17" s="299">
        <v>0</v>
      </c>
      <c r="G17" s="298">
        <v>61135.26</v>
      </c>
      <c r="H17" s="299">
        <v>2</v>
      </c>
    </row>
    <row r="18" spans="1:8" x14ac:dyDescent="0.2">
      <c r="A18" s="294"/>
      <c r="B18" s="295" t="s">
        <v>153</v>
      </c>
      <c r="C18" s="296">
        <v>80576.14</v>
      </c>
      <c r="D18" s="297">
        <v>3</v>
      </c>
      <c r="E18" s="298">
        <v>-80576.14</v>
      </c>
      <c r="F18" s="299">
        <v>-3</v>
      </c>
      <c r="G18" s="298">
        <v>0</v>
      </c>
      <c r="H18" s="299">
        <v>0</v>
      </c>
    </row>
    <row r="19" spans="1:8" x14ac:dyDescent="0.2">
      <c r="A19" s="294"/>
      <c r="B19" s="295" t="s">
        <v>154</v>
      </c>
      <c r="C19" s="296">
        <v>56684.56</v>
      </c>
      <c r="D19" s="297">
        <v>2</v>
      </c>
      <c r="E19" s="298">
        <v>-56684.56</v>
      </c>
      <c r="F19" s="299">
        <v>-2</v>
      </c>
      <c r="G19" s="298">
        <v>0</v>
      </c>
      <c r="H19" s="299">
        <v>0</v>
      </c>
    </row>
    <row r="20" spans="1:8" x14ac:dyDescent="0.2">
      <c r="A20" s="294"/>
      <c r="B20" s="295" t="s">
        <v>155</v>
      </c>
      <c r="C20" s="296">
        <v>56684.56</v>
      </c>
      <c r="D20" s="297">
        <v>2</v>
      </c>
      <c r="E20" s="298">
        <v>-26116.93</v>
      </c>
      <c r="F20" s="299">
        <v>-1</v>
      </c>
      <c r="G20" s="298">
        <v>30567.63</v>
      </c>
      <c r="H20" s="299">
        <v>1</v>
      </c>
    </row>
    <row r="21" spans="1:8" x14ac:dyDescent="0.2">
      <c r="A21" s="294"/>
      <c r="B21" s="295" t="s">
        <v>156</v>
      </c>
      <c r="C21" s="296">
        <v>56684.56</v>
      </c>
      <c r="D21" s="297">
        <v>2</v>
      </c>
      <c r="E21" s="298">
        <v>-26116.93</v>
      </c>
      <c r="F21" s="299">
        <v>-1</v>
      </c>
      <c r="G21" s="298">
        <v>30567.63</v>
      </c>
      <c r="H21" s="299">
        <v>1</v>
      </c>
    </row>
    <row r="22" spans="1:8" x14ac:dyDescent="0.2">
      <c r="A22" s="294"/>
      <c r="B22" s="295" t="s">
        <v>157</v>
      </c>
      <c r="C22" s="296">
        <v>56684.56</v>
      </c>
      <c r="D22" s="297">
        <v>2</v>
      </c>
      <c r="E22" s="298">
        <v>-26116.93</v>
      </c>
      <c r="F22" s="299">
        <v>-1</v>
      </c>
      <c r="G22" s="298">
        <v>30567.63</v>
      </c>
      <c r="H22" s="299">
        <v>1</v>
      </c>
    </row>
    <row r="23" spans="1:8" x14ac:dyDescent="0.2">
      <c r="A23" s="294"/>
      <c r="B23" s="295" t="s">
        <v>158</v>
      </c>
      <c r="C23" s="296">
        <v>56684.56</v>
      </c>
      <c r="D23" s="297">
        <v>2</v>
      </c>
      <c r="E23" s="298">
        <v>126721.22</v>
      </c>
      <c r="F23" s="299">
        <v>4</v>
      </c>
      <c r="G23" s="298">
        <v>183405.78</v>
      </c>
      <c r="H23" s="299">
        <v>6</v>
      </c>
    </row>
    <row r="24" spans="1:8" x14ac:dyDescent="0.2">
      <c r="A24" s="294"/>
      <c r="B24" s="295" t="s">
        <v>159</v>
      </c>
      <c r="C24" s="296">
        <v>56684.56</v>
      </c>
      <c r="D24" s="297">
        <v>2</v>
      </c>
      <c r="E24" s="298">
        <v>-26116.93</v>
      </c>
      <c r="F24" s="299">
        <v>-1</v>
      </c>
      <c r="G24" s="298">
        <v>30567.63</v>
      </c>
      <c r="H24" s="299">
        <v>1</v>
      </c>
    </row>
    <row r="25" spans="1:8" x14ac:dyDescent="0.2">
      <c r="A25" s="294"/>
      <c r="B25" s="295" t="s">
        <v>160</v>
      </c>
      <c r="C25" s="296">
        <v>56684.56</v>
      </c>
      <c r="D25" s="297">
        <v>2</v>
      </c>
      <c r="E25" s="298">
        <v>-56684.56</v>
      </c>
      <c r="F25" s="299">
        <v>-2</v>
      </c>
      <c r="G25" s="298">
        <v>0</v>
      </c>
      <c r="H25" s="299">
        <v>0</v>
      </c>
    </row>
    <row r="26" spans="1:8" x14ac:dyDescent="0.2">
      <c r="A26" s="294"/>
      <c r="B26" s="295" t="s">
        <v>161</v>
      </c>
      <c r="C26" s="296">
        <v>56684.56</v>
      </c>
      <c r="D26" s="297">
        <v>2</v>
      </c>
      <c r="E26" s="298">
        <v>-56684.56</v>
      </c>
      <c r="F26" s="299">
        <v>-2</v>
      </c>
      <c r="G26" s="298">
        <v>0</v>
      </c>
      <c r="H26" s="299">
        <v>0</v>
      </c>
    </row>
    <row r="27" spans="1:8" x14ac:dyDescent="0.2">
      <c r="A27" s="294"/>
      <c r="B27" s="295" t="s">
        <v>162</v>
      </c>
      <c r="C27" s="296">
        <v>56684.56</v>
      </c>
      <c r="D27" s="297">
        <v>2</v>
      </c>
      <c r="E27" s="298">
        <v>-26116.93</v>
      </c>
      <c r="F27" s="299">
        <v>-1</v>
      </c>
      <c r="G27" s="298">
        <v>30567.63</v>
      </c>
      <c r="H27" s="299">
        <v>1</v>
      </c>
    </row>
    <row r="28" spans="1:8" x14ac:dyDescent="0.2">
      <c r="A28" s="294"/>
      <c r="B28" s="295" t="s">
        <v>163</v>
      </c>
      <c r="C28" s="296">
        <v>56684.56</v>
      </c>
      <c r="D28" s="297">
        <v>2</v>
      </c>
      <c r="E28" s="298">
        <v>-56684.56</v>
      </c>
      <c r="F28" s="299">
        <v>-2</v>
      </c>
      <c r="G28" s="298">
        <v>0</v>
      </c>
      <c r="H28" s="299">
        <v>0</v>
      </c>
    </row>
    <row r="29" spans="1:8" ht="31.5" x14ac:dyDescent="0.2">
      <c r="A29" s="289" t="s">
        <v>258</v>
      </c>
      <c r="B29" s="289" t="s">
        <v>259</v>
      </c>
      <c r="C29" s="290">
        <v>866119</v>
      </c>
      <c r="D29" s="291">
        <v>30</v>
      </c>
      <c r="E29" s="292">
        <v>-621577.96</v>
      </c>
      <c r="F29" s="293">
        <v>-22</v>
      </c>
      <c r="G29" s="292">
        <v>244541.04</v>
      </c>
      <c r="H29" s="293">
        <v>8</v>
      </c>
    </row>
    <row r="30" spans="1:8" x14ac:dyDescent="0.2">
      <c r="A30" s="294"/>
      <c r="B30" s="295" t="s">
        <v>152</v>
      </c>
      <c r="C30" s="296">
        <v>57741.26</v>
      </c>
      <c r="D30" s="297">
        <v>2</v>
      </c>
      <c r="E30" s="298">
        <v>-57741.26</v>
      </c>
      <c r="F30" s="299">
        <v>-2</v>
      </c>
      <c r="G30" s="298">
        <v>0</v>
      </c>
      <c r="H30" s="299">
        <v>0</v>
      </c>
    </row>
    <row r="31" spans="1:8" x14ac:dyDescent="0.2">
      <c r="A31" s="294"/>
      <c r="B31" s="295" t="s">
        <v>153</v>
      </c>
      <c r="C31" s="296">
        <v>57741.26</v>
      </c>
      <c r="D31" s="297">
        <v>2</v>
      </c>
      <c r="E31" s="298">
        <v>3394</v>
      </c>
      <c r="F31" s="299">
        <v>0</v>
      </c>
      <c r="G31" s="298">
        <v>61135.26</v>
      </c>
      <c r="H31" s="299">
        <v>2</v>
      </c>
    </row>
    <row r="32" spans="1:8" x14ac:dyDescent="0.2">
      <c r="A32" s="294"/>
      <c r="B32" s="295" t="s">
        <v>154</v>
      </c>
      <c r="C32" s="296">
        <v>57741.26</v>
      </c>
      <c r="D32" s="297">
        <v>2</v>
      </c>
      <c r="E32" s="298">
        <v>-27173.63</v>
      </c>
      <c r="F32" s="299">
        <v>-1</v>
      </c>
      <c r="G32" s="298">
        <v>30567.63</v>
      </c>
      <c r="H32" s="299">
        <v>1</v>
      </c>
    </row>
    <row r="33" spans="1:8" x14ac:dyDescent="0.2">
      <c r="A33" s="294"/>
      <c r="B33" s="295" t="s">
        <v>155</v>
      </c>
      <c r="C33" s="296">
        <v>57741.26</v>
      </c>
      <c r="D33" s="297">
        <v>2</v>
      </c>
      <c r="E33" s="298">
        <v>-57741.26</v>
      </c>
      <c r="F33" s="299">
        <v>-2</v>
      </c>
      <c r="G33" s="298">
        <v>0</v>
      </c>
      <c r="H33" s="299">
        <v>0</v>
      </c>
    </row>
    <row r="34" spans="1:8" x14ac:dyDescent="0.2">
      <c r="A34" s="294"/>
      <c r="B34" s="295" t="s">
        <v>156</v>
      </c>
      <c r="C34" s="296">
        <v>57741.26</v>
      </c>
      <c r="D34" s="297">
        <v>2</v>
      </c>
      <c r="E34" s="298">
        <v>-57741.26</v>
      </c>
      <c r="F34" s="299">
        <v>-2</v>
      </c>
      <c r="G34" s="298">
        <v>0</v>
      </c>
      <c r="H34" s="299">
        <v>0</v>
      </c>
    </row>
    <row r="35" spans="1:8" x14ac:dyDescent="0.2">
      <c r="A35" s="294"/>
      <c r="B35" s="295" t="s">
        <v>157</v>
      </c>
      <c r="C35" s="296">
        <v>57741.26</v>
      </c>
      <c r="D35" s="297">
        <v>2</v>
      </c>
      <c r="E35" s="298">
        <v>3394</v>
      </c>
      <c r="F35" s="299">
        <v>0</v>
      </c>
      <c r="G35" s="298">
        <v>61135.26</v>
      </c>
      <c r="H35" s="299">
        <v>2</v>
      </c>
    </row>
    <row r="36" spans="1:8" x14ac:dyDescent="0.2">
      <c r="A36" s="294"/>
      <c r="B36" s="295" t="s">
        <v>158</v>
      </c>
      <c r="C36" s="296">
        <v>57741.26</v>
      </c>
      <c r="D36" s="297">
        <v>2</v>
      </c>
      <c r="E36" s="298">
        <v>-27173.63</v>
      </c>
      <c r="F36" s="299">
        <v>-1</v>
      </c>
      <c r="G36" s="298">
        <v>30567.63</v>
      </c>
      <c r="H36" s="299">
        <v>1</v>
      </c>
    </row>
    <row r="37" spans="1:8" x14ac:dyDescent="0.2">
      <c r="A37" s="294"/>
      <c r="B37" s="295" t="s">
        <v>159</v>
      </c>
      <c r="C37" s="296">
        <v>57741.26</v>
      </c>
      <c r="D37" s="297">
        <v>2</v>
      </c>
      <c r="E37" s="298">
        <v>-57741.26</v>
      </c>
      <c r="F37" s="299">
        <v>-2</v>
      </c>
      <c r="G37" s="298">
        <v>0</v>
      </c>
      <c r="H37" s="299">
        <v>0</v>
      </c>
    </row>
    <row r="38" spans="1:8" x14ac:dyDescent="0.2">
      <c r="A38" s="294"/>
      <c r="B38" s="295" t="s">
        <v>160</v>
      </c>
      <c r="C38" s="296">
        <v>57741.26</v>
      </c>
      <c r="D38" s="297">
        <v>2</v>
      </c>
      <c r="E38" s="298">
        <v>-57741.26</v>
      </c>
      <c r="F38" s="299">
        <v>-2</v>
      </c>
      <c r="G38" s="298">
        <v>0</v>
      </c>
      <c r="H38" s="299">
        <v>0</v>
      </c>
    </row>
    <row r="39" spans="1:8" x14ac:dyDescent="0.2">
      <c r="A39" s="294"/>
      <c r="B39" s="295" t="s">
        <v>161</v>
      </c>
      <c r="C39" s="296">
        <v>57741.26</v>
      </c>
      <c r="D39" s="297">
        <v>2</v>
      </c>
      <c r="E39" s="298">
        <v>-57741.26</v>
      </c>
      <c r="F39" s="299">
        <v>-2</v>
      </c>
      <c r="G39" s="298">
        <v>0</v>
      </c>
      <c r="H39" s="299">
        <v>0</v>
      </c>
    </row>
    <row r="40" spans="1:8" x14ac:dyDescent="0.2">
      <c r="A40" s="294"/>
      <c r="B40" s="295" t="s">
        <v>162</v>
      </c>
      <c r="C40" s="296">
        <v>57741.26</v>
      </c>
      <c r="D40" s="297">
        <v>2</v>
      </c>
      <c r="E40" s="298">
        <v>-27173.63</v>
      </c>
      <c r="F40" s="299">
        <v>-1</v>
      </c>
      <c r="G40" s="298">
        <v>30567.63</v>
      </c>
      <c r="H40" s="299">
        <v>1</v>
      </c>
    </row>
    <row r="41" spans="1:8" x14ac:dyDescent="0.2">
      <c r="A41" s="294"/>
      <c r="B41" s="295" t="s">
        <v>163</v>
      </c>
      <c r="C41" s="296">
        <v>230965.14</v>
      </c>
      <c r="D41" s="297">
        <v>8</v>
      </c>
      <c r="E41" s="298">
        <v>-200397.51</v>
      </c>
      <c r="F41" s="299">
        <v>-7</v>
      </c>
      <c r="G41" s="298">
        <v>30567.63</v>
      </c>
      <c r="H41" s="299">
        <v>1</v>
      </c>
    </row>
    <row r="42" spans="1:8" ht="21" x14ac:dyDescent="0.2">
      <c r="A42" s="289" t="s">
        <v>207</v>
      </c>
      <c r="B42" s="289" t="s">
        <v>208</v>
      </c>
      <c r="C42" s="290">
        <v>866119</v>
      </c>
      <c r="D42" s="291">
        <v>30</v>
      </c>
      <c r="E42" s="292">
        <v>-270690.82</v>
      </c>
      <c r="F42" s="293">
        <v>-7</v>
      </c>
      <c r="G42" s="292">
        <v>595428.18000000005</v>
      </c>
      <c r="H42" s="293">
        <v>23</v>
      </c>
    </row>
    <row r="43" spans="1:8" x14ac:dyDescent="0.2">
      <c r="A43" s="294"/>
      <c r="B43" s="300" t="s">
        <v>152</v>
      </c>
      <c r="C43" s="301">
        <v>57741.26</v>
      </c>
      <c r="D43" s="302">
        <v>2</v>
      </c>
      <c r="E43" s="303">
        <v>-6856.22</v>
      </c>
      <c r="F43" s="304">
        <v>0</v>
      </c>
      <c r="G43" s="303">
        <v>50885.04</v>
      </c>
      <c r="H43" s="304">
        <v>2</v>
      </c>
    </row>
    <row r="44" spans="1:8" x14ac:dyDescent="0.2">
      <c r="A44" s="294"/>
      <c r="B44" s="300" t="s">
        <v>153</v>
      </c>
      <c r="C44" s="301">
        <v>57741.26</v>
      </c>
      <c r="D44" s="302">
        <v>2</v>
      </c>
      <c r="E44" s="303">
        <v>-6856.22</v>
      </c>
      <c r="F44" s="304">
        <v>0</v>
      </c>
      <c r="G44" s="303">
        <v>50885.04</v>
      </c>
      <c r="H44" s="304">
        <v>2</v>
      </c>
    </row>
    <row r="45" spans="1:8" x14ac:dyDescent="0.2">
      <c r="A45" s="294"/>
      <c r="B45" s="300" t="s">
        <v>154</v>
      </c>
      <c r="C45" s="301">
        <v>57741.26</v>
      </c>
      <c r="D45" s="302">
        <v>2</v>
      </c>
      <c r="E45" s="303">
        <v>-1731.11</v>
      </c>
      <c r="F45" s="304">
        <v>0</v>
      </c>
      <c r="G45" s="303">
        <v>56010.15</v>
      </c>
      <c r="H45" s="304">
        <v>2</v>
      </c>
    </row>
    <row r="46" spans="1:8" x14ac:dyDescent="0.2">
      <c r="A46" s="294"/>
      <c r="B46" s="300" t="s">
        <v>155</v>
      </c>
      <c r="C46" s="301">
        <v>50885.04</v>
      </c>
      <c r="D46" s="302">
        <v>1</v>
      </c>
      <c r="E46" s="303">
        <v>25442.52</v>
      </c>
      <c r="F46" s="304">
        <v>2</v>
      </c>
      <c r="G46" s="303">
        <v>76327.56</v>
      </c>
      <c r="H46" s="304">
        <v>3</v>
      </c>
    </row>
    <row r="47" spans="1:8" x14ac:dyDescent="0.2">
      <c r="A47" s="294"/>
      <c r="B47" s="300" t="s">
        <v>156</v>
      </c>
      <c r="C47" s="301">
        <v>64597.48</v>
      </c>
      <c r="D47" s="302">
        <v>3</v>
      </c>
      <c r="E47" s="303">
        <v>11730.08</v>
      </c>
      <c r="F47" s="304">
        <v>0</v>
      </c>
      <c r="G47" s="303">
        <v>76327.56</v>
      </c>
      <c r="H47" s="304">
        <v>3</v>
      </c>
    </row>
    <row r="48" spans="1:8" x14ac:dyDescent="0.2">
      <c r="A48" s="294"/>
      <c r="B48" s="300" t="s">
        <v>157</v>
      </c>
      <c r="C48" s="301">
        <v>57741.26</v>
      </c>
      <c r="D48" s="302">
        <v>2</v>
      </c>
      <c r="E48" s="303">
        <v>23711.41</v>
      </c>
      <c r="F48" s="304">
        <v>1</v>
      </c>
      <c r="G48" s="303">
        <v>81452.67</v>
      </c>
      <c r="H48" s="304">
        <v>3</v>
      </c>
    </row>
    <row r="49" spans="1:8" x14ac:dyDescent="0.2">
      <c r="A49" s="294"/>
      <c r="B49" s="300" t="s">
        <v>158</v>
      </c>
      <c r="C49" s="301">
        <v>57741.26</v>
      </c>
      <c r="D49" s="302">
        <v>2</v>
      </c>
      <c r="E49" s="303">
        <v>-6856.22</v>
      </c>
      <c r="F49" s="304">
        <v>0</v>
      </c>
      <c r="G49" s="303">
        <v>50885.04</v>
      </c>
      <c r="H49" s="304">
        <v>2</v>
      </c>
    </row>
    <row r="50" spans="1:8" x14ac:dyDescent="0.2">
      <c r="A50" s="294"/>
      <c r="B50" s="300" t="s">
        <v>159</v>
      </c>
      <c r="C50" s="301">
        <v>57741.26</v>
      </c>
      <c r="D50" s="302">
        <v>2</v>
      </c>
      <c r="E50" s="303">
        <v>-6856.22</v>
      </c>
      <c r="F50" s="304">
        <v>0</v>
      </c>
      <c r="G50" s="303">
        <v>50885.04</v>
      </c>
      <c r="H50" s="304">
        <v>2</v>
      </c>
    </row>
    <row r="51" spans="1:8" x14ac:dyDescent="0.2">
      <c r="A51" s="294"/>
      <c r="B51" s="300" t="s">
        <v>160</v>
      </c>
      <c r="C51" s="301">
        <v>57741.26</v>
      </c>
      <c r="D51" s="302">
        <v>2</v>
      </c>
      <c r="E51" s="303">
        <v>-57741.26</v>
      </c>
      <c r="F51" s="304">
        <v>-2</v>
      </c>
      <c r="G51" s="303">
        <v>0</v>
      </c>
      <c r="H51" s="304">
        <v>0</v>
      </c>
    </row>
    <row r="52" spans="1:8" x14ac:dyDescent="0.2">
      <c r="A52" s="294"/>
      <c r="B52" s="300" t="s">
        <v>161</v>
      </c>
      <c r="C52" s="301">
        <v>57741.26</v>
      </c>
      <c r="D52" s="302">
        <v>2</v>
      </c>
      <c r="E52" s="303">
        <v>-57741.26</v>
      </c>
      <c r="F52" s="304">
        <v>-2</v>
      </c>
      <c r="G52" s="303">
        <v>0</v>
      </c>
      <c r="H52" s="304">
        <v>0</v>
      </c>
    </row>
    <row r="53" spans="1:8" x14ac:dyDescent="0.2">
      <c r="A53" s="294"/>
      <c r="B53" s="300" t="s">
        <v>162</v>
      </c>
      <c r="C53" s="301">
        <v>57741.26</v>
      </c>
      <c r="D53" s="302">
        <v>2</v>
      </c>
      <c r="E53" s="303">
        <v>44028.82</v>
      </c>
      <c r="F53" s="304">
        <v>2</v>
      </c>
      <c r="G53" s="303">
        <v>101770.08</v>
      </c>
      <c r="H53" s="304">
        <v>4</v>
      </c>
    </row>
    <row r="54" spans="1:8" x14ac:dyDescent="0.2">
      <c r="A54" s="294"/>
      <c r="B54" s="300" t="s">
        <v>163</v>
      </c>
      <c r="C54" s="301">
        <v>230965.14</v>
      </c>
      <c r="D54" s="302">
        <v>8</v>
      </c>
      <c r="E54" s="303">
        <v>-230965.14</v>
      </c>
      <c r="F54" s="304">
        <v>-8</v>
      </c>
      <c r="G54" s="303">
        <v>0</v>
      </c>
      <c r="H54" s="304">
        <v>0</v>
      </c>
    </row>
    <row r="55" spans="1:8" x14ac:dyDescent="0.2">
      <c r="A55" s="413" t="s">
        <v>100</v>
      </c>
      <c r="B55" s="413"/>
      <c r="C55" s="290">
        <v>3018208</v>
      </c>
      <c r="D55" s="291">
        <v>105</v>
      </c>
      <c r="E55" s="292">
        <v>-1279550.46</v>
      </c>
      <c r="F55" s="293">
        <v>-44</v>
      </c>
      <c r="G55" s="292">
        <v>1738657.54</v>
      </c>
      <c r="H55" s="293">
        <v>61</v>
      </c>
    </row>
  </sheetData>
  <mergeCells count="8">
    <mergeCell ref="A55:B5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H56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9.6640625" style="6" customWidth="1"/>
    <col min="2" max="2" width="29.1640625" style="6" customWidth="1"/>
    <col min="3" max="3" width="13" style="6" customWidth="1"/>
    <col min="4" max="4" width="8.1640625" style="6" customWidth="1"/>
    <col min="5" max="5" width="12.6640625" style="224" customWidth="1"/>
    <col min="6" max="6" width="8.33203125" style="10" customWidth="1"/>
    <col min="7" max="7" width="14.5" style="224" customWidth="1"/>
    <col min="8" max="8" width="8.33203125" style="10" customWidth="1"/>
    <col min="9" max="16384" width="10.5" style="10"/>
  </cols>
  <sheetData>
    <row r="1" spans="1:8" ht="51" customHeight="1" x14ac:dyDescent="0.2">
      <c r="C1" s="7"/>
      <c r="D1" s="8"/>
      <c r="E1" s="9"/>
      <c r="F1" s="383" t="s">
        <v>312</v>
      </c>
      <c r="G1" s="383"/>
      <c r="H1" s="383"/>
    </row>
    <row r="2" spans="1:8" s="11" customFormat="1" ht="36" customHeight="1" x14ac:dyDescent="0.2">
      <c r="A2" s="405" t="s">
        <v>315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30" t="s">
        <v>205</v>
      </c>
      <c r="B5" s="230" t="s">
        <v>206</v>
      </c>
      <c r="C5" s="203">
        <v>1693454</v>
      </c>
      <c r="D5" s="217">
        <v>84</v>
      </c>
      <c r="E5" s="219">
        <v>-94625.51</v>
      </c>
      <c r="F5" s="220">
        <v>-4</v>
      </c>
      <c r="G5" s="219">
        <v>1598828.49</v>
      </c>
      <c r="H5" s="220">
        <v>80</v>
      </c>
    </row>
    <row r="6" spans="1:8" outlineLevel="2" x14ac:dyDescent="0.2">
      <c r="A6" s="208"/>
      <c r="B6" s="209" t="s">
        <v>152</v>
      </c>
      <c r="C6" s="210">
        <v>141121.19</v>
      </c>
      <c r="D6" s="211">
        <v>7</v>
      </c>
      <c r="E6" s="212">
        <v>-141121.19</v>
      </c>
      <c r="F6" s="218">
        <v>-7</v>
      </c>
      <c r="G6" s="212">
        <v>0</v>
      </c>
      <c r="H6" s="218">
        <v>0</v>
      </c>
    </row>
    <row r="7" spans="1:8" outlineLevel="2" x14ac:dyDescent="0.2">
      <c r="A7" s="208"/>
      <c r="B7" s="209" t="s">
        <v>153</v>
      </c>
      <c r="C7" s="210">
        <v>141121.19</v>
      </c>
      <c r="D7" s="211">
        <v>7</v>
      </c>
      <c r="E7" s="212">
        <v>-141121.19</v>
      </c>
      <c r="F7" s="218">
        <v>-7</v>
      </c>
      <c r="G7" s="212">
        <v>0</v>
      </c>
      <c r="H7" s="218">
        <v>0</v>
      </c>
    </row>
    <row r="8" spans="1:8" outlineLevel="2" x14ac:dyDescent="0.2">
      <c r="A8" s="208"/>
      <c r="B8" s="209" t="s">
        <v>154</v>
      </c>
      <c r="C8" s="210">
        <v>141121.19</v>
      </c>
      <c r="D8" s="211">
        <v>7</v>
      </c>
      <c r="E8" s="212">
        <v>-141121.19</v>
      </c>
      <c r="F8" s="218">
        <v>-7</v>
      </c>
      <c r="G8" s="212">
        <v>0</v>
      </c>
      <c r="H8" s="218">
        <v>0</v>
      </c>
    </row>
    <row r="9" spans="1:8" outlineLevel="2" x14ac:dyDescent="0.2">
      <c r="A9" s="208"/>
      <c r="B9" s="209" t="s">
        <v>155</v>
      </c>
      <c r="C9" s="210">
        <v>141121.19</v>
      </c>
      <c r="D9" s="211">
        <v>7</v>
      </c>
      <c r="E9" s="212">
        <v>-141121.19</v>
      </c>
      <c r="F9" s="218">
        <v>-7</v>
      </c>
      <c r="G9" s="212">
        <v>0</v>
      </c>
      <c r="H9" s="218">
        <v>0</v>
      </c>
    </row>
    <row r="10" spans="1:8" outlineLevel="2" x14ac:dyDescent="0.2">
      <c r="A10" s="208"/>
      <c r="B10" s="209" t="s">
        <v>156</v>
      </c>
      <c r="C10" s="210">
        <v>141121.19</v>
      </c>
      <c r="D10" s="211">
        <v>7</v>
      </c>
      <c r="E10" s="212">
        <v>-141121.19</v>
      </c>
      <c r="F10" s="218">
        <v>-7</v>
      </c>
      <c r="G10" s="212">
        <v>0</v>
      </c>
      <c r="H10" s="218">
        <v>0</v>
      </c>
    </row>
    <row r="11" spans="1:8" outlineLevel="2" x14ac:dyDescent="0.2">
      <c r="A11" s="208"/>
      <c r="B11" s="209" t="s">
        <v>157</v>
      </c>
      <c r="C11" s="210">
        <v>141121.19</v>
      </c>
      <c r="D11" s="211">
        <v>7</v>
      </c>
      <c r="E11" s="212">
        <v>-141121.19</v>
      </c>
      <c r="F11" s="218">
        <v>-7</v>
      </c>
      <c r="G11" s="212">
        <v>0</v>
      </c>
      <c r="H11" s="218">
        <v>0</v>
      </c>
    </row>
    <row r="12" spans="1:8" outlineLevel="2" x14ac:dyDescent="0.2">
      <c r="A12" s="208"/>
      <c r="B12" s="209" t="s">
        <v>158</v>
      </c>
      <c r="C12" s="210">
        <v>141121.19</v>
      </c>
      <c r="D12" s="211">
        <v>7</v>
      </c>
      <c r="E12" s="212">
        <v>-141121.19</v>
      </c>
      <c r="F12" s="218">
        <v>-7</v>
      </c>
      <c r="G12" s="212">
        <v>0</v>
      </c>
      <c r="H12" s="218">
        <v>0</v>
      </c>
    </row>
    <row r="13" spans="1:8" outlineLevel="2" x14ac:dyDescent="0.2">
      <c r="A13" s="208"/>
      <c r="B13" s="209" t="s">
        <v>159</v>
      </c>
      <c r="C13" s="210">
        <v>141121.19</v>
      </c>
      <c r="D13" s="211">
        <v>7</v>
      </c>
      <c r="E13" s="212">
        <v>236680.61</v>
      </c>
      <c r="F13" s="218">
        <v>11</v>
      </c>
      <c r="G13" s="212">
        <v>377801.8</v>
      </c>
      <c r="H13" s="218">
        <v>18</v>
      </c>
    </row>
    <row r="14" spans="1:8" outlineLevel="2" x14ac:dyDescent="0.2">
      <c r="A14" s="208"/>
      <c r="B14" s="209" t="s">
        <v>160</v>
      </c>
      <c r="C14" s="210">
        <v>141121.19</v>
      </c>
      <c r="D14" s="211">
        <v>7</v>
      </c>
      <c r="E14" s="212">
        <v>430722.1</v>
      </c>
      <c r="F14" s="218">
        <v>22</v>
      </c>
      <c r="G14" s="212">
        <v>571843.29</v>
      </c>
      <c r="H14" s="218">
        <v>29</v>
      </c>
    </row>
    <row r="15" spans="1:8" outlineLevel="2" x14ac:dyDescent="0.2">
      <c r="A15" s="208"/>
      <c r="B15" s="209" t="s">
        <v>161</v>
      </c>
      <c r="C15" s="210">
        <v>141121.19</v>
      </c>
      <c r="D15" s="211">
        <v>7</v>
      </c>
      <c r="E15" s="212">
        <v>167028.10999999999</v>
      </c>
      <c r="F15" s="218">
        <v>8</v>
      </c>
      <c r="G15" s="212">
        <v>308149.3</v>
      </c>
      <c r="H15" s="218">
        <v>15</v>
      </c>
    </row>
    <row r="16" spans="1:8" outlineLevel="2" x14ac:dyDescent="0.2">
      <c r="A16" s="208"/>
      <c r="B16" s="209" t="s">
        <v>162</v>
      </c>
      <c r="C16" s="210">
        <v>141121.19</v>
      </c>
      <c r="D16" s="211">
        <v>7</v>
      </c>
      <c r="E16" s="212">
        <v>199912.91</v>
      </c>
      <c r="F16" s="218">
        <v>11</v>
      </c>
      <c r="G16" s="212">
        <v>341034.1</v>
      </c>
      <c r="H16" s="218">
        <v>18</v>
      </c>
    </row>
    <row r="17" spans="1:8" outlineLevel="2" x14ac:dyDescent="0.2">
      <c r="A17" s="208"/>
      <c r="B17" s="209" t="s">
        <v>163</v>
      </c>
      <c r="C17" s="210">
        <v>141120.91</v>
      </c>
      <c r="D17" s="211">
        <v>7</v>
      </c>
      <c r="E17" s="212">
        <v>-141120.91</v>
      </c>
      <c r="F17" s="218">
        <v>-7</v>
      </c>
      <c r="G17" s="212">
        <v>0</v>
      </c>
      <c r="H17" s="218">
        <v>0</v>
      </c>
    </row>
    <row r="18" spans="1:8" x14ac:dyDescent="0.2">
      <c r="A18" s="230" t="s">
        <v>22</v>
      </c>
      <c r="B18" s="230" t="s">
        <v>23</v>
      </c>
      <c r="C18" s="203">
        <v>44090029</v>
      </c>
      <c r="D18" s="204">
        <v>1000</v>
      </c>
      <c r="E18" s="219">
        <v>212092.78</v>
      </c>
      <c r="F18" s="220">
        <v>-7</v>
      </c>
      <c r="G18" s="219">
        <v>44302121.780000001</v>
      </c>
      <c r="H18" s="220">
        <v>993</v>
      </c>
    </row>
    <row r="19" spans="1:8" outlineLevel="2" x14ac:dyDescent="0.2">
      <c r="A19" s="208"/>
      <c r="B19" s="209" t="s">
        <v>152</v>
      </c>
      <c r="C19" s="210">
        <v>3611431.92</v>
      </c>
      <c r="D19" s="211">
        <v>81</v>
      </c>
      <c r="E19" s="212">
        <v>0</v>
      </c>
      <c r="F19" s="218">
        <v>0</v>
      </c>
      <c r="G19" s="212">
        <v>3611431.92</v>
      </c>
      <c r="H19" s="218">
        <v>81</v>
      </c>
    </row>
    <row r="20" spans="1:8" outlineLevel="2" x14ac:dyDescent="0.2">
      <c r="A20" s="208"/>
      <c r="B20" s="209" t="s">
        <v>153</v>
      </c>
      <c r="C20" s="210">
        <v>3996672.11</v>
      </c>
      <c r="D20" s="211">
        <v>86</v>
      </c>
      <c r="E20" s="212">
        <v>0</v>
      </c>
      <c r="F20" s="218">
        <v>0</v>
      </c>
      <c r="G20" s="212">
        <v>3996672.11</v>
      </c>
      <c r="H20" s="218">
        <v>86</v>
      </c>
    </row>
    <row r="21" spans="1:8" outlineLevel="2" x14ac:dyDescent="0.2">
      <c r="A21" s="208"/>
      <c r="B21" s="209" t="s">
        <v>154</v>
      </c>
      <c r="C21" s="210">
        <v>3536876.37</v>
      </c>
      <c r="D21" s="211">
        <v>78</v>
      </c>
      <c r="E21" s="212">
        <v>0</v>
      </c>
      <c r="F21" s="218">
        <v>0</v>
      </c>
      <c r="G21" s="212">
        <v>3536876.37</v>
      </c>
      <c r="H21" s="218">
        <v>78</v>
      </c>
    </row>
    <row r="22" spans="1:8" outlineLevel="2" x14ac:dyDescent="0.2">
      <c r="A22" s="208"/>
      <c r="B22" s="209" t="s">
        <v>155</v>
      </c>
      <c r="C22" s="210">
        <v>4162689.14</v>
      </c>
      <c r="D22" s="211">
        <v>91</v>
      </c>
      <c r="E22" s="212">
        <v>0</v>
      </c>
      <c r="F22" s="218">
        <v>0</v>
      </c>
      <c r="G22" s="212">
        <v>4162689.14</v>
      </c>
      <c r="H22" s="218">
        <v>91</v>
      </c>
    </row>
    <row r="23" spans="1:8" outlineLevel="2" x14ac:dyDescent="0.2">
      <c r="A23" s="208"/>
      <c r="B23" s="209" t="s">
        <v>156</v>
      </c>
      <c r="C23" s="210">
        <v>3891424.23</v>
      </c>
      <c r="D23" s="211">
        <v>79</v>
      </c>
      <c r="E23" s="212">
        <v>0</v>
      </c>
      <c r="F23" s="218">
        <v>0</v>
      </c>
      <c r="G23" s="212">
        <v>3891424.23</v>
      </c>
      <c r="H23" s="218">
        <v>79</v>
      </c>
    </row>
    <row r="24" spans="1:8" outlineLevel="2" x14ac:dyDescent="0.2">
      <c r="A24" s="208"/>
      <c r="B24" s="209" t="s">
        <v>157</v>
      </c>
      <c r="C24" s="210">
        <v>2416124.16</v>
      </c>
      <c r="D24" s="211">
        <v>49</v>
      </c>
      <c r="E24" s="212">
        <v>0</v>
      </c>
      <c r="F24" s="218">
        <v>0</v>
      </c>
      <c r="G24" s="212">
        <v>2416124.16</v>
      </c>
      <c r="H24" s="218">
        <v>49</v>
      </c>
    </row>
    <row r="25" spans="1:8" outlineLevel="2" x14ac:dyDescent="0.2">
      <c r="A25" s="208"/>
      <c r="B25" s="209" t="s">
        <v>158</v>
      </c>
      <c r="C25" s="210">
        <v>4482502.33</v>
      </c>
      <c r="D25" s="211">
        <v>100</v>
      </c>
      <c r="E25" s="214">
        <v>0</v>
      </c>
      <c r="F25" s="215">
        <v>0</v>
      </c>
      <c r="G25" s="212">
        <v>4482502.33</v>
      </c>
      <c r="H25" s="218">
        <v>100</v>
      </c>
    </row>
    <row r="26" spans="1:8" outlineLevel="2" x14ac:dyDescent="0.2">
      <c r="A26" s="208"/>
      <c r="B26" s="209" t="s">
        <v>159</v>
      </c>
      <c r="C26" s="210">
        <v>3922502.16</v>
      </c>
      <c r="D26" s="211">
        <v>107</v>
      </c>
      <c r="E26" s="214">
        <v>0</v>
      </c>
      <c r="F26" s="215">
        <v>0</v>
      </c>
      <c r="G26" s="212">
        <v>3922502.16</v>
      </c>
      <c r="H26" s="218">
        <v>107</v>
      </c>
    </row>
    <row r="27" spans="1:8" outlineLevel="2" x14ac:dyDescent="0.2">
      <c r="A27" s="208"/>
      <c r="B27" s="209" t="s">
        <v>160</v>
      </c>
      <c r="C27" s="210">
        <v>3517451.64</v>
      </c>
      <c r="D27" s="211">
        <v>82</v>
      </c>
      <c r="E27" s="214">
        <v>94498.26</v>
      </c>
      <c r="F27" s="215">
        <v>2</v>
      </c>
      <c r="G27" s="212">
        <v>3611949.9</v>
      </c>
      <c r="H27" s="218">
        <v>84</v>
      </c>
    </row>
    <row r="28" spans="1:8" outlineLevel="2" x14ac:dyDescent="0.2">
      <c r="A28" s="208"/>
      <c r="B28" s="209" t="s">
        <v>161</v>
      </c>
      <c r="C28" s="210">
        <v>3517451.64</v>
      </c>
      <c r="D28" s="211">
        <v>82</v>
      </c>
      <c r="E28" s="212">
        <v>719236.14</v>
      </c>
      <c r="F28" s="218">
        <v>12</v>
      </c>
      <c r="G28" s="212">
        <v>4236687.78</v>
      </c>
      <c r="H28" s="218">
        <v>94</v>
      </c>
    </row>
    <row r="29" spans="1:8" outlineLevel="2" x14ac:dyDescent="0.2">
      <c r="A29" s="208"/>
      <c r="B29" s="209" t="s">
        <v>162</v>
      </c>
      <c r="C29" s="210">
        <v>3517451.64</v>
      </c>
      <c r="D29" s="211">
        <v>82</v>
      </c>
      <c r="E29" s="212">
        <v>202538.4</v>
      </c>
      <c r="F29" s="218">
        <v>0</v>
      </c>
      <c r="G29" s="212">
        <v>3719990.04</v>
      </c>
      <c r="H29" s="218">
        <v>82</v>
      </c>
    </row>
    <row r="30" spans="1:8" outlineLevel="2" x14ac:dyDescent="0.2">
      <c r="A30" s="208"/>
      <c r="B30" s="209" t="s">
        <v>163</v>
      </c>
      <c r="C30" s="210">
        <v>3517451.66</v>
      </c>
      <c r="D30" s="211">
        <v>83</v>
      </c>
      <c r="E30" s="212">
        <v>-804180.02</v>
      </c>
      <c r="F30" s="218">
        <v>-21</v>
      </c>
      <c r="G30" s="212">
        <v>2713271.64</v>
      </c>
      <c r="H30" s="218">
        <v>62</v>
      </c>
    </row>
    <row r="31" spans="1:8" ht="21" x14ac:dyDescent="0.2">
      <c r="A31" s="230" t="s">
        <v>34</v>
      </c>
      <c r="B31" s="230" t="s">
        <v>35</v>
      </c>
      <c r="C31" s="203">
        <v>7346825</v>
      </c>
      <c r="D31" s="217">
        <v>260</v>
      </c>
      <c r="E31" s="219">
        <v>327638.01</v>
      </c>
      <c r="F31" s="220">
        <v>-1</v>
      </c>
      <c r="G31" s="219">
        <v>7674463.0099999998</v>
      </c>
      <c r="H31" s="220">
        <v>259</v>
      </c>
    </row>
    <row r="32" spans="1:8" outlineLevel="2" x14ac:dyDescent="0.2">
      <c r="A32" s="208"/>
      <c r="B32" s="209" t="s">
        <v>153</v>
      </c>
      <c r="C32" s="210">
        <v>1047333.83</v>
      </c>
      <c r="D32" s="211">
        <v>36</v>
      </c>
      <c r="E32" s="214">
        <v>0</v>
      </c>
      <c r="F32" s="215">
        <v>0</v>
      </c>
      <c r="G32" s="212">
        <v>1047333.83</v>
      </c>
      <c r="H32" s="218">
        <v>36</v>
      </c>
    </row>
    <row r="33" spans="1:8" outlineLevel="2" x14ac:dyDescent="0.2">
      <c r="A33" s="208"/>
      <c r="B33" s="209" t="s">
        <v>154</v>
      </c>
      <c r="C33" s="210">
        <v>1068445.68</v>
      </c>
      <c r="D33" s="211">
        <v>35</v>
      </c>
      <c r="E33" s="214">
        <v>0</v>
      </c>
      <c r="F33" s="215">
        <v>0</v>
      </c>
      <c r="G33" s="212">
        <v>1068445.68</v>
      </c>
      <c r="H33" s="218">
        <v>35</v>
      </c>
    </row>
    <row r="34" spans="1:8" outlineLevel="2" x14ac:dyDescent="0.2">
      <c r="A34" s="208"/>
      <c r="B34" s="209" t="s">
        <v>155</v>
      </c>
      <c r="C34" s="210">
        <v>780173.71</v>
      </c>
      <c r="D34" s="211">
        <v>26</v>
      </c>
      <c r="E34" s="212">
        <v>0</v>
      </c>
      <c r="F34" s="218">
        <v>0</v>
      </c>
      <c r="G34" s="212">
        <v>780173.71</v>
      </c>
      <c r="H34" s="218">
        <v>26</v>
      </c>
    </row>
    <row r="35" spans="1:8" outlineLevel="2" x14ac:dyDescent="0.2">
      <c r="A35" s="208"/>
      <c r="B35" s="209" t="s">
        <v>156</v>
      </c>
      <c r="C35" s="210">
        <v>528342.22</v>
      </c>
      <c r="D35" s="211">
        <v>19</v>
      </c>
      <c r="E35" s="212">
        <v>0</v>
      </c>
      <c r="F35" s="218">
        <v>0</v>
      </c>
      <c r="G35" s="212">
        <v>528342.22</v>
      </c>
      <c r="H35" s="218">
        <v>19</v>
      </c>
    </row>
    <row r="36" spans="1:8" outlineLevel="2" x14ac:dyDescent="0.2">
      <c r="A36" s="208"/>
      <c r="B36" s="209" t="s">
        <v>157</v>
      </c>
      <c r="C36" s="210">
        <v>515837.11</v>
      </c>
      <c r="D36" s="211">
        <v>20</v>
      </c>
      <c r="E36" s="212">
        <v>0</v>
      </c>
      <c r="F36" s="218">
        <v>0</v>
      </c>
      <c r="G36" s="212">
        <v>515837.11</v>
      </c>
      <c r="H36" s="218">
        <v>20</v>
      </c>
    </row>
    <row r="37" spans="1:8" outlineLevel="2" x14ac:dyDescent="0.2">
      <c r="A37" s="208"/>
      <c r="B37" s="209" t="s">
        <v>158</v>
      </c>
      <c r="C37" s="210">
        <v>582479.9</v>
      </c>
      <c r="D37" s="211">
        <v>18</v>
      </c>
      <c r="E37" s="212">
        <v>0</v>
      </c>
      <c r="F37" s="218">
        <v>0</v>
      </c>
      <c r="G37" s="212">
        <v>582479.9</v>
      </c>
      <c r="H37" s="218">
        <v>18</v>
      </c>
    </row>
    <row r="38" spans="1:8" outlineLevel="2" x14ac:dyDescent="0.2">
      <c r="A38" s="208"/>
      <c r="B38" s="209" t="s">
        <v>159</v>
      </c>
      <c r="C38" s="210">
        <v>742572.69</v>
      </c>
      <c r="D38" s="211">
        <v>26</v>
      </c>
      <c r="E38" s="212">
        <v>0</v>
      </c>
      <c r="F38" s="218">
        <v>0</v>
      </c>
      <c r="G38" s="212">
        <v>742572.69</v>
      </c>
      <c r="H38" s="218">
        <v>26</v>
      </c>
    </row>
    <row r="39" spans="1:8" outlineLevel="2" x14ac:dyDescent="0.2">
      <c r="A39" s="208"/>
      <c r="B39" s="209" t="s">
        <v>160</v>
      </c>
      <c r="C39" s="210">
        <v>520409.96</v>
      </c>
      <c r="D39" s="211">
        <v>20</v>
      </c>
      <c r="E39" s="212">
        <v>-101077.61</v>
      </c>
      <c r="F39" s="218">
        <v>-1</v>
      </c>
      <c r="G39" s="212">
        <v>419332.35</v>
      </c>
      <c r="H39" s="218">
        <v>19</v>
      </c>
    </row>
    <row r="40" spans="1:8" outlineLevel="2" x14ac:dyDescent="0.2">
      <c r="A40" s="208"/>
      <c r="B40" s="209" t="s">
        <v>161</v>
      </c>
      <c r="C40" s="210">
        <v>520409.96</v>
      </c>
      <c r="D40" s="211">
        <v>20</v>
      </c>
      <c r="E40" s="212">
        <v>259763.75</v>
      </c>
      <c r="F40" s="218">
        <v>6</v>
      </c>
      <c r="G40" s="212">
        <v>780173.71</v>
      </c>
      <c r="H40" s="218">
        <v>26</v>
      </c>
    </row>
    <row r="41" spans="1:8" outlineLevel="2" x14ac:dyDescent="0.2">
      <c r="A41" s="208"/>
      <c r="B41" s="209" t="s">
        <v>162</v>
      </c>
      <c r="C41" s="210">
        <v>520409.96</v>
      </c>
      <c r="D41" s="211">
        <v>20</v>
      </c>
      <c r="E41" s="212">
        <v>-42033.7</v>
      </c>
      <c r="F41" s="218">
        <v>-5</v>
      </c>
      <c r="G41" s="212">
        <v>478376.26</v>
      </c>
      <c r="H41" s="218">
        <v>15</v>
      </c>
    </row>
    <row r="42" spans="1:8" outlineLevel="2" x14ac:dyDescent="0.2">
      <c r="A42" s="208"/>
      <c r="B42" s="209" t="s">
        <v>163</v>
      </c>
      <c r="C42" s="210">
        <v>520409.98</v>
      </c>
      <c r="D42" s="211">
        <v>20</v>
      </c>
      <c r="E42" s="212">
        <v>210985.57</v>
      </c>
      <c r="F42" s="218">
        <v>-1</v>
      </c>
      <c r="G42" s="212">
        <v>731395.55</v>
      </c>
      <c r="H42" s="218">
        <v>19</v>
      </c>
    </row>
    <row r="43" spans="1:8" ht="21" x14ac:dyDescent="0.2">
      <c r="A43" s="230" t="s">
        <v>207</v>
      </c>
      <c r="B43" s="230" t="s">
        <v>208</v>
      </c>
      <c r="C43" s="203">
        <v>4137280</v>
      </c>
      <c r="D43" s="217">
        <v>120</v>
      </c>
      <c r="E43" s="219">
        <v>-23949.57</v>
      </c>
      <c r="F43" s="220">
        <v>18</v>
      </c>
      <c r="G43" s="219">
        <v>4113330.43</v>
      </c>
      <c r="H43" s="220">
        <v>138</v>
      </c>
    </row>
    <row r="44" spans="1:8" outlineLevel="2" x14ac:dyDescent="0.2">
      <c r="A44" s="208"/>
      <c r="B44" s="209" t="s">
        <v>152</v>
      </c>
      <c r="C44" s="210">
        <v>344773.3</v>
      </c>
      <c r="D44" s="211">
        <v>10</v>
      </c>
      <c r="E44" s="212">
        <v>-222292.5</v>
      </c>
      <c r="F44" s="218">
        <v>-2</v>
      </c>
      <c r="G44" s="212">
        <v>122480.8</v>
      </c>
      <c r="H44" s="218">
        <v>8</v>
      </c>
    </row>
    <row r="45" spans="1:8" outlineLevel="2" x14ac:dyDescent="0.2">
      <c r="A45" s="208"/>
      <c r="B45" s="209" t="s">
        <v>153</v>
      </c>
      <c r="C45" s="210">
        <v>344773.3</v>
      </c>
      <c r="D45" s="211">
        <v>10</v>
      </c>
      <c r="E45" s="212">
        <v>-245464.54</v>
      </c>
      <c r="F45" s="218">
        <v>-4</v>
      </c>
      <c r="G45" s="212">
        <v>99308.76</v>
      </c>
      <c r="H45" s="218">
        <v>6</v>
      </c>
    </row>
    <row r="46" spans="1:8" outlineLevel="2" x14ac:dyDescent="0.2">
      <c r="A46" s="208"/>
      <c r="B46" s="209" t="s">
        <v>154</v>
      </c>
      <c r="C46" s="210">
        <v>344773.3</v>
      </c>
      <c r="D46" s="211">
        <v>10</v>
      </c>
      <c r="E46" s="212">
        <v>-172638.12</v>
      </c>
      <c r="F46" s="218">
        <v>1</v>
      </c>
      <c r="G46" s="212">
        <v>172135.18</v>
      </c>
      <c r="H46" s="218">
        <v>11</v>
      </c>
    </row>
    <row r="47" spans="1:8" outlineLevel="2" x14ac:dyDescent="0.2">
      <c r="A47" s="208"/>
      <c r="B47" s="209" t="s">
        <v>155</v>
      </c>
      <c r="C47" s="210">
        <v>344773.3</v>
      </c>
      <c r="D47" s="211">
        <v>10</v>
      </c>
      <c r="E47" s="212">
        <v>-215671.91</v>
      </c>
      <c r="F47" s="218">
        <v>-2</v>
      </c>
      <c r="G47" s="212">
        <v>129101.39</v>
      </c>
      <c r="H47" s="218">
        <v>8</v>
      </c>
    </row>
    <row r="48" spans="1:8" outlineLevel="2" x14ac:dyDescent="0.2">
      <c r="A48" s="208"/>
      <c r="B48" s="209" t="s">
        <v>156</v>
      </c>
      <c r="C48" s="210">
        <v>344773.3</v>
      </c>
      <c r="D48" s="211">
        <v>10</v>
      </c>
      <c r="E48" s="212">
        <v>-245464.54</v>
      </c>
      <c r="F48" s="218">
        <v>-4</v>
      </c>
      <c r="G48" s="212">
        <v>99308.76</v>
      </c>
      <c r="H48" s="218">
        <v>6</v>
      </c>
    </row>
    <row r="49" spans="1:8" outlineLevel="2" x14ac:dyDescent="0.2">
      <c r="A49" s="208"/>
      <c r="B49" s="209" t="s">
        <v>157</v>
      </c>
      <c r="C49" s="210">
        <v>344773.3</v>
      </c>
      <c r="D49" s="211">
        <v>10</v>
      </c>
      <c r="E49" s="212">
        <v>-145474.23999999999</v>
      </c>
      <c r="F49" s="218">
        <v>0</v>
      </c>
      <c r="G49" s="212">
        <v>199299.06</v>
      </c>
      <c r="H49" s="218">
        <v>10</v>
      </c>
    </row>
    <row r="50" spans="1:8" outlineLevel="2" x14ac:dyDescent="0.2">
      <c r="A50" s="208"/>
      <c r="B50" s="209" t="s">
        <v>158</v>
      </c>
      <c r="C50" s="210">
        <v>344773.3</v>
      </c>
      <c r="D50" s="211">
        <v>10</v>
      </c>
      <c r="E50" s="212">
        <v>627479.1</v>
      </c>
      <c r="F50" s="218">
        <v>12</v>
      </c>
      <c r="G50" s="212">
        <v>972252.4</v>
      </c>
      <c r="H50" s="218">
        <v>22</v>
      </c>
    </row>
    <row r="51" spans="1:8" outlineLevel="2" x14ac:dyDescent="0.2">
      <c r="A51" s="208"/>
      <c r="B51" s="209" t="s">
        <v>159</v>
      </c>
      <c r="C51" s="210">
        <v>344773.3</v>
      </c>
      <c r="D51" s="211">
        <v>10</v>
      </c>
      <c r="E51" s="212">
        <v>549492.52</v>
      </c>
      <c r="F51" s="218">
        <v>12</v>
      </c>
      <c r="G51" s="212">
        <v>894265.82</v>
      </c>
      <c r="H51" s="218">
        <v>22</v>
      </c>
    </row>
    <row r="52" spans="1:8" outlineLevel="2" x14ac:dyDescent="0.2">
      <c r="A52" s="208"/>
      <c r="B52" s="209" t="s">
        <v>160</v>
      </c>
      <c r="C52" s="210">
        <v>344773.3</v>
      </c>
      <c r="D52" s="211">
        <v>10</v>
      </c>
      <c r="E52" s="214">
        <v>44672.88</v>
      </c>
      <c r="F52" s="215">
        <v>1</v>
      </c>
      <c r="G52" s="212">
        <v>389446.18</v>
      </c>
      <c r="H52" s="218">
        <v>11</v>
      </c>
    </row>
    <row r="53" spans="1:8" outlineLevel="2" x14ac:dyDescent="0.2">
      <c r="A53" s="208"/>
      <c r="B53" s="209" t="s">
        <v>161</v>
      </c>
      <c r="C53" s="210">
        <v>344773.3</v>
      </c>
      <c r="D53" s="211">
        <v>10</v>
      </c>
      <c r="E53" s="214">
        <v>-295118.92</v>
      </c>
      <c r="F53" s="215">
        <v>-7</v>
      </c>
      <c r="G53" s="212">
        <v>49654.38</v>
      </c>
      <c r="H53" s="218">
        <v>3</v>
      </c>
    </row>
    <row r="54" spans="1:8" outlineLevel="2" x14ac:dyDescent="0.2">
      <c r="A54" s="208"/>
      <c r="B54" s="209" t="s">
        <v>162</v>
      </c>
      <c r="C54" s="210">
        <v>344773.3</v>
      </c>
      <c r="D54" s="211">
        <v>10</v>
      </c>
      <c r="E54" s="212">
        <v>-44120.86</v>
      </c>
      <c r="F54" s="218">
        <v>0</v>
      </c>
      <c r="G54" s="212">
        <v>300652.44</v>
      </c>
      <c r="H54" s="218">
        <v>10</v>
      </c>
    </row>
    <row r="55" spans="1:8" outlineLevel="2" x14ac:dyDescent="0.2">
      <c r="A55" s="208"/>
      <c r="B55" s="209" t="s">
        <v>163</v>
      </c>
      <c r="C55" s="210">
        <v>344773.7</v>
      </c>
      <c r="D55" s="211">
        <v>10</v>
      </c>
      <c r="E55" s="212">
        <v>340651.56</v>
      </c>
      <c r="F55" s="218">
        <v>11</v>
      </c>
      <c r="G55" s="212">
        <v>685425.26</v>
      </c>
      <c r="H55" s="218">
        <v>21</v>
      </c>
    </row>
    <row r="56" spans="1:8" x14ac:dyDescent="0.2">
      <c r="A56" s="388" t="s">
        <v>100</v>
      </c>
      <c r="B56" s="388"/>
      <c r="C56" s="203">
        <v>57267588</v>
      </c>
      <c r="D56" s="204">
        <v>1464</v>
      </c>
      <c r="E56" s="219">
        <v>421155.71</v>
      </c>
      <c r="F56" s="220">
        <v>6</v>
      </c>
      <c r="G56" s="219">
        <v>57688743.710000001</v>
      </c>
      <c r="H56" s="220">
        <v>1470</v>
      </c>
    </row>
  </sheetData>
  <mergeCells count="8">
    <mergeCell ref="A56:B5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H11"/>
  <sheetViews>
    <sheetView view="pageBreakPreview" zoomScale="120" zoomScaleNormal="100" zoomScaleSheetLayoutView="120" workbookViewId="0">
      <selection activeCell="M33" sqref="M33"/>
    </sheetView>
  </sheetViews>
  <sheetFormatPr defaultColWidth="10.5" defaultRowHeight="11.25" x14ac:dyDescent="0.2"/>
  <cols>
    <col min="1" max="1" width="11.83203125" style="6" customWidth="1"/>
    <col min="2" max="2" width="29.1640625" style="6" customWidth="1"/>
    <col min="3" max="4" width="17.5" style="6" customWidth="1"/>
    <col min="5" max="5" width="13.6640625" style="10" customWidth="1"/>
    <col min="6" max="6" width="10.5" style="10"/>
    <col min="7" max="7" width="15.6640625" style="10" customWidth="1"/>
    <col min="8" max="16384" width="10.5" style="10"/>
  </cols>
  <sheetData>
    <row r="1" spans="1:8" ht="51" customHeight="1" x14ac:dyDescent="0.2">
      <c r="C1" s="7"/>
      <c r="D1" s="8"/>
      <c r="E1" s="9"/>
      <c r="F1" s="383" t="s">
        <v>311</v>
      </c>
      <c r="G1" s="383"/>
      <c r="H1" s="383"/>
    </row>
    <row r="2" spans="1:8" s="11" customFormat="1" ht="36" customHeight="1" x14ac:dyDescent="0.2">
      <c r="A2" s="405" t="s">
        <v>310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x14ac:dyDescent="0.2">
      <c r="A5" s="229" t="s">
        <v>28</v>
      </c>
      <c r="B5" s="229" t="s">
        <v>29</v>
      </c>
      <c r="C5" s="197">
        <v>27401155.73</v>
      </c>
      <c r="D5" s="199">
        <v>248</v>
      </c>
      <c r="E5" s="214">
        <v>-201072.51</v>
      </c>
      <c r="F5" s="215">
        <v>-3</v>
      </c>
      <c r="G5" s="214">
        <v>27200083.219999999</v>
      </c>
      <c r="H5" s="215">
        <v>245</v>
      </c>
    </row>
    <row r="6" spans="1:8" x14ac:dyDescent="0.2">
      <c r="A6" s="229" t="s">
        <v>32</v>
      </c>
      <c r="B6" s="229" t="s">
        <v>33</v>
      </c>
      <c r="C6" s="197">
        <v>6003121.3799999999</v>
      </c>
      <c r="D6" s="199">
        <v>48</v>
      </c>
      <c r="E6" s="214">
        <v>-46804.61</v>
      </c>
      <c r="F6" s="215">
        <v>0</v>
      </c>
      <c r="G6" s="214">
        <v>5956316.7699999996</v>
      </c>
      <c r="H6" s="215">
        <v>48</v>
      </c>
    </row>
    <row r="7" spans="1:8" x14ac:dyDescent="0.2">
      <c r="A7" s="229" t="s">
        <v>36</v>
      </c>
      <c r="B7" s="229" t="s">
        <v>37</v>
      </c>
      <c r="C7" s="197">
        <v>29161368.23</v>
      </c>
      <c r="D7" s="199">
        <v>240</v>
      </c>
      <c r="E7" s="214">
        <v>-827676.21</v>
      </c>
      <c r="F7" s="215">
        <v>-6</v>
      </c>
      <c r="G7" s="214">
        <v>28333692.02</v>
      </c>
      <c r="H7" s="215">
        <v>234</v>
      </c>
    </row>
    <row r="8" spans="1:8" ht="22.5" x14ac:dyDescent="0.2">
      <c r="A8" s="229" t="s">
        <v>201</v>
      </c>
      <c r="B8" s="229" t="s">
        <v>202</v>
      </c>
      <c r="C8" s="197">
        <v>271353429.02999997</v>
      </c>
      <c r="D8" s="198">
        <v>2476</v>
      </c>
      <c r="E8" s="214">
        <v>-2849138.83</v>
      </c>
      <c r="F8" s="215">
        <v>-143</v>
      </c>
      <c r="G8" s="214">
        <v>268504290.19999999</v>
      </c>
      <c r="H8" s="215">
        <v>2333</v>
      </c>
    </row>
    <row r="9" spans="1:8" x14ac:dyDescent="0.2">
      <c r="A9" s="229" t="s">
        <v>203</v>
      </c>
      <c r="B9" s="229" t="s">
        <v>204</v>
      </c>
      <c r="C9" s="197">
        <v>12251312.26</v>
      </c>
      <c r="D9" s="199">
        <v>106</v>
      </c>
      <c r="E9" s="214">
        <v>-467511.61</v>
      </c>
      <c r="F9" s="215">
        <v>-4</v>
      </c>
      <c r="G9" s="214">
        <v>11783800.65</v>
      </c>
      <c r="H9" s="215">
        <v>102</v>
      </c>
    </row>
    <row r="10" spans="1:8" x14ac:dyDescent="0.2">
      <c r="A10" s="375" t="s">
        <v>100</v>
      </c>
      <c r="B10" s="375"/>
      <c r="C10" s="197">
        <f t="shared" ref="C10:H10" si="0">C5+C6+C7+C8+C9</f>
        <v>346170386.63</v>
      </c>
      <c r="D10" s="198">
        <f t="shared" si="0"/>
        <v>3118</v>
      </c>
      <c r="E10" s="197">
        <f t="shared" si="0"/>
        <v>-4392203.7699999996</v>
      </c>
      <c r="F10" s="198">
        <f t="shared" si="0"/>
        <v>-156</v>
      </c>
      <c r="G10" s="197">
        <f t="shared" si="0"/>
        <v>341778182.86000001</v>
      </c>
      <c r="H10" s="198">
        <f t="shared" si="0"/>
        <v>2962</v>
      </c>
    </row>
    <row r="11" spans="1:8" x14ac:dyDescent="0.2">
      <c r="A11" s="16"/>
      <c r="B11" s="16"/>
      <c r="C11" s="16"/>
      <c r="D11" s="16"/>
      <c r="E11" s="169"/>
      <c r="F11" s="169"/>
      <c r="G11" s="169"/>
      <c r="H11" s="169"/>
    </row>
  </sheetData>
  <mergeCells count="8">
    <mergeCell ref="A10:B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I670"/>
  <sheetViews>
    <sheetView view="pageBreakPreview" zoomScale="120" zoomScaleNormal="100" zoomScaleSheetLayoutView="120" workbookViewId="0">
      <pane xSplit="2" ySplit="4" topLeftCell="C616" activePane="bottomRight" state="frozen"/>
      <selection pane="topRight" activeCell="C1" sqref="C1"/>
      <selection pane="bottomLeft" activeCell="A5" sqref="A5"/>
      <selection pane="bottomRight" activeCell="M4" sqref="M4"/>
    </sheetView>
  </sheetViews>
  <sheetFormatPr defaultColWidth="10.5" defaultRowHeight="11.25" outlineLevelRow="2" x14ac:dyDescent="0.2"/>
  <cols>
    <col min="1" max="1" width="10.83203125" style="16" customWidth="1"/>
    <col min="2" max="2" width="14.83203125" style="16" customWidth="1"/>
    <col min="3" max="3" width="11" style="17" customWidth="1"/>
    <col min="4" max="4" width="9.33203125" style="18" customWidth="1"/>
    <col min="5" max="5" width="12.1640625" style="19" customWidth="1"/>
    <col min="6" max="6" width="9.5" style="18" customWidth="1"/>
    <col min="7" max="7" width="16" style="19" customWidth="1"/>
    <col min="8" max="8" width="11.5" style="18" customWidth="1"/>
    <col min="9" max="16384" width="10.5" style="10"/>
  </cols>
  <sheetData>
    <row r="1" spans="1:8" ht="51" customHeight="1" x14ac:dyDescent="0.2">
      <c r="A1" s="6"/>
      <c r="B1" s="6"/>
      <c r="C1" s="7"/>
      <c r="D1" s="8"/>
      <c r="E1" s="9"/>
      <c r="F1" s="383" t="s">
        <v>149</v>
      </c>
      <c r="G1" s="383"/>
      <c r="H1" s="383"/>
    </row>
    <row r="2" spans="1:8" s="11" customFormat="1" ht="36" customHeight="1" x14ac:dyDescent="0.2">
      <c r="A2" s="405" t="s">
        <v>150</v>
      </c>
      <c r="B2" s="405"/>
      <c r="C2" s="405"/>
      <c r="D2" s="405"/>
      <c r="E2" s="405"/>
      <c r="F2" s="405"/>
      <c r="G2" s="405"/>
      <c r="H2" s="405"/>
    </row>
    <row r="3" spans="1:8" s="12" customFormat="1" ht="26.25" customHeight="1" x14ac:dyDescent="0.2">
      <c r="A3" s="390" t="s">
        <v>101</v>
      </c>
      <c r="B3" s="406" t="s">
        <v>102</v>
      </c>
      <c r="C3" s="408" t="s">
        <v>104</v>
      </c>
      <c r="D3" s="409"/>
      <c r="E3" s="410" t="s">
        <v>105</v>
      </c>
      <c r="F3" s="411"/>
      <c r="G3" s="408" t="s">
        <v>106</v>
      </c>
      <c r="H3" s="409"/>
    </row>
    <row r="4" spans="1:8" s="12" customFormat="1" ht="20.25" customHeight="1" x14ac:dyDescent="0.2">
      <c r="A4" s="391"/>
      <c r="B4" s="407"/>
      <c r="C4" s="13" t="s">
        <v>107</v>
      </c>
      <c r="D4" s="14" t="s">
        <v>151</v>
      </c>
      <c r="E4" s="15" t="s">
        <v>107</v>
      </c>
      <c r="F4" s="14" t="s">
        <v>151</v>
      </c>
      <c r="G4" s="13" t="s">
        <v>107</v>
      </c>
      <c r="H4" s="14" t="s">
        <v>151</v>
      </c>
    </row>
    <row r="5" spans="1:8" ht="33.75" x14ac:dyDescent="0.2">
      <c r="A5" s="231" t="s">
        <v>0</v>
      </c>
      <c r="B5" s="231" t="s">
        <v>1</v>
      </c>
      <c r="C5" s="232">
        <v>137258646.97999999</v>
      </c>
      <c r="D5" s="233">
        <v>3739</v>
      </c>
      <c r="E5" s="205">
        <v>-1916.13</v>
      </c>
      <c r="F5" s="207"/>
      <c r="G5" s="205">
        <v>137256730.84999999</v>
      </c>
      <c r="H5" s="207">
        <v>3739</v>
      </c>
    </row>
    <row r="6" spans="1:8" outlineLevel="2" x14ac:dyDescent="0.2">
      <c r="A6" s="208"/>
      <c r="B6" s="209" t="s">
        <v>152</v>
      </c>
      <c r="C6" s="210">
        <v>8368586.4199999999</v>
      </c>
      <c r="D6" s="211">
        <v>271</v>
      </c>
      <c r="E6" s="212">
        <v>-117072.22</v>
      </c>
      <c r="F6" s="218"/>
      <c r="G6" s="212">
        <v>8251514.2000000002</v>
      </c>
      <c r="H6" s="218">
        <v>271</v>
      </c>
    </row>
    <row r="7" spans="1:8" outlineLevel="2" x14ac:dyDescent="0.2">
      <c r="A7" s="208"/>
      <c r="B7" s="209" t="s">
        <v>153</v>
      </c>
      <c r="C7" s="210">
        <v>11188063.77</v>
      </c>
      <c r="D7" s="211">
        <v>130</v>
      </c>
      <c r="E7" s="212">
        <v>-254492.67</v>
      </c>
      <c r="F7" s="218"/>
      <c r="G7" s="212">
        <v>10933571.1</v>
      </c>
      <c r="H7" s="218">
        <v>130</v>
      </c>
    </row>
    <row r="8" spans="1:8" outlineLevel="2" x14ac:dyDescent="0.2">
      <c r="A8" s="208"/>
      <c r="B8" s="209" t="s">
        <v>154</v>
      </c>
      <c r="C8" s="210">
        <v>9705172.2899999991</v>
      </c>
      <c r="D8" s="211">
        <v>199</v>
      </c>
      <c r="E8" s="212">
        <v>-478736.93</v>
      </c>
      <c r="F8" s="218"/>
      <c r="G8" s="212">
        <v>9226435.3599999994</v>
      </c>
      <c r="H8" s="218">
        <v>199</v>
      </c>
    </row>
    <row r="9" spans="1:8" outlineLevel="2" x14ac:dyDescent="0.2">
      <c r="A9" s="208"/>
      <c r="B9" s="209" t="s">
        <v>155</v>
      </c>
      <c r="C9" s="210">
        <v>9705172.2899999991</v>
      </c>
      <c r="D9" s="211">
        <v>199</v>
      </c>
      <c r="E9" s="212">
        <v>850268.44</v>
      </c>
      <c r="F9" s="218"/>
      <c r="G9" s="212">
        <v>10555440.73</v>
      </c>
      <c r="H9" s="218">
        <v>199</v>
      </c>
    </row>
    <row r="10" spans="1:8" outlineLevel="2" x14ac:dyDescent="0.2">
      <c r="A10" s="208"/>
      <c r="B10" s="209" t="s">
        <v>156</v>
      </c>
      <c r="C10" s="210">
        <v>9705172.2899999991</v>
      </c>
      <c r="D10" s="211">
        <v>199</v>
      </c>
      <c r="E10" s="212">
        <v>-147.47</v>
      </c>
      <c r="F10" s="218"/>
      <c r="G10" s="212">
        <v>9705024.8200000003</v>
      </c>
      <c r="H10" s="218">
        <v>199</v>
      </c>
    </row>
    <row r="11" spans="1:8" outlineLevel="2" x14ac:dyDescent="0.2">
      <c r="A11" s="208"/>
      <c r="B11" s="209" t="s">
        <v>157</v>
      </c>
      <c r="C11" s="210">
        <v>9705172.2899999991</v>
      </c>
      <c r="D11" s="211">
        <v>199</v>
      </c>
      <c r="E11" s="212">
        <v>-2106.4499999999998</v>
      </c>
      <c r="F11" s="218"/>
      <c r="G11" s="212">
        <v>9703065.8399999999</v>
      </c>
      <c r="H11" s="218">
        <v>199</v>
      </c>
    </row>
    <row r="12" spans="1:8" outlineLevel="2" x14ac:dyDescent="0.2">
      <c r="A12" s="208"/>
      <c r="B12" s="209" t="s">
        <v>158</v>
      </c>
      <c r="C12" s="210">
        <v>9705172.2899999991</v>
      </c>
      <c r="D12" s="211">
        <v>199</v>
      </c>
      <c r="E12" s="212">
        <v>704.03</v>
      </c>
      <c r="F12" s="218"/>
      <c r="G12" s="212">
        <v>9705876.3200000003</v>
      </c>
      <c r="H12" s="218">
        <v>199</v>
      </c>
    </row>
    <row r="13" spans="1:8" outlineLevel="2" x14ac:dyDescent="0.2">
      <c r="A13" s="208"/>
      <c r="B13" s="209" t="s">
        <v>159</v>
      </c>
      <c r="C13" s="210">
        <v>9705172.2899999991</v>
      </c>
      <c r="D13" s="211">
        <v>199</v>
      </c>
      <c r="E13" s="212">
        <v>367.05</v>
      </c>
      <c r="F13" s="218"/>
      <c r="G13" s="212">
        <v>9705539.3399999999</v>
      </c>
      <c r="H13" s="218">
        <v>199</v>
      </c>
    </row>
    <row r="14" spans="1:8" ht="22.5" outlineLevel="2" x14ac:dyDescent="0.2">
      <c r="A14" s="208"/>
      <c r="B14" s="209" t="s">
        <v>160</v>
      </c>
      <c r="C14" s="210">
        <v>9705172.2899999991</v>
      </c>
      <c r="D14" s="211">
        <v>199</v>
      </c>
      <c r="E14" s="212">
        <v>-521.85</v>
      </c>
      <c r="F14" s="218"/>
      <c r="G14" s="212">
        <v>9704650.4399999995</v>
      </c>
      <c r="H14" s="218">
        <v>199</v>
      </c>
    </row>
    <row r="15" spans="1:8" outlineLevel="2" x14ac:dyDescent="0.2">
      <c r="A15" s="208"/>
      <c r="B15" s="209" t="s">
        <v>161</v>
      </c>
      <c r="C15" s="210">
        <v>9705172.2899999991</v>
      </c>
      <c r="D15" s="211">
        <v>199</v>
      </c>
      <c r="E15" s="212">
        <v>1205.99</v>
      </c>
      <c r="F15" s="218"/>
      <c r="G15" s="212">
        <v>9706378.2799999993</v>
      </c>
      <c r="H15" s="218">
        <v>199</v>
      </c>
    </row>
    <row r="16" spans="1:8" outlineLevel="2" x14ac:dyDescent="0.2">
      <c r="A16" s="208"/>
      <c r="B16" s="209" t="s">
        <v>162</v>
      </c>
      <c r="C16" s="210">
        <v>30355446.18</v>
      </c>
      <c r="D16" s="216">
        <v>1547</v>
      </c>
      <c r="E16" s="212">
        <v>-8565.3799999999992</v>
      </c>
      <c r="F16" s="218"/>
      <c r="G16" s="212">
        <v>30346880.800000001</v>
      </c>
      <c r="H16" s="218">
        <v>1547</v>
      </c>
    </row>
    <row r="17" spans="1:9" outlineLevel="2" x14ac:dyDescent="0.2">
      <c r="A17" s="208"/>
      <c r="B17" s="209" t="s">
        <v>163</v>
      </c>
      <c r="C17" s="210">
        <v>9705172.2899999991</v>
      </c>
      <c r="D17" s="211">
        <v>199</v>
      </c>
      <c r="E17" s="212">
        <v>7181.33</v>
      </c>
      <c r="F17" s="218"/>
      <c r="G17" s="212">
        <v>9712353.6199999992</v>
      </c>
      <c r="H17" s="218">
        <v>199</v>
      </c>
    </row>
    <row r="18" spans="1:9" ht="22.5" x14ac:dyDescent="0.2">
      <c r="A18" s="231" t="s">
        <v>2</v>
      </c>
      <c r="B18" s="231" t="s">
        <v>3</v>
      </c>
      <c r="C18" s="232">
        <v>37173165.740000002</v>
      </c>
      <c r="D18" s="233">
        <v>2493</v>
      </c>
      <c r="E18" s="205">
        <v>-4375.51</v>
      </c>
      <c r="F18" s="207"/>
      <c r="G18" s="205">
        <v>37168790.229999997</v>
      </c>
      <c r="H18" s="207">
        <v>2493</v>
      </c>
      <c r="I18" s="224"/>
    </row>
    <row r="19" spans="1:9" outlineLevel="2" x14ac:dyDescent="0.2">
      <c r="A19" s="208"/>
      <c r="B19" s="209" t="s">
        <v>152</v>
      </c>
      <c r="C19" s="210">
        <v>3027327.36</v>
      </c>
      <c r="D19" s="211">
        <v>192</v>
      </c>
      <c r="E19" s="212">
        <v>-205524.12</v>
      </c>
      <c r="F19" s="218"/>
      <c r="G19" s="212">
        <v>2821803.24</v>
      </c>
      <c r="H19" s="218">
        <v>192</v>
      </c>
    </row>
    <row r="20" spans="1:9" outlineLevel="2" x14ac:dyDescent="0.2">
      <c r="A20" s="208"/>
      <c r="B20" s="209" t="s">
        <v>153</v>
      </c>
      <c r="C20" s="210">
        <v>3027327.36</v>
      </c>
      <c r="D20" s="211">
        <v>192</v>
      </c>
      <c r="E20" s="212">
        <v>198763.58</v>
      </c>
      <c r="F20" s="218"/>
      <c r="G20" s="212">
        <v>3226090.94</v>
      </c>
      <c r="H20" s="218">
        <v>192</v>
      </c>
    </row>
    <row r="21" spans="1:9" outlineLevel="2" x14ac:dyDescent="0.2">
      <c r="A21" s="208"/>
      <c r="B21" s="209" t="s">
        <v>154</v>
      </c>
      <c r="C21" s="210">
        <v>3027327.36</v>
      </c>
      <c r="D21" s="211">
        <v>192</v>
      </c>
      <c r="E21" s="212">
        <v>2052.89</v>
      </c>
      <c r="F21" s="218"/>
      <c r="G21" s="212">
        <v>3029380.25</v>
      </c>
      <c r="H21" s="218">
        <v>192</v>
      </c>
    </row>
    <row r="22" spans="1:9" outlineLevel="2" x14ac:dyDescent="0.2">
      <c r="A22" s="208"/>
      <c r="B22" s="209" t="s">
        <v>155</v>
      </c>
      <c r="C22" s="210">
        <v>3027327.36</v>
      </c>
      <c r="D22" s="211">
        <v>192</v>
      </c>
      <c r="E22" s="212">
        <v>-5012.2</v>
      </c>
      <c r="F22" s="218"/>
      <c r="G22" s="212">
        <v>3022315.16</v>
      </c>
      <c r="H22" s="218">
        <v>192</v>
      </c>
    </row>
    <row r="23" spans="1:9" outlineLevel="2" x14ac:dyDescent="0.2">
      <c r="A23" s="208"/>
      <c r="B23" s="209" t="s">
        <v>156</v>
      </c>
      <c r="C23" s="210">
        <v>3027327.36</v>
      </c>
      <c r="D23" s="211">
        <v>192</v>
      </c>
      <c r="E23" s="212">
        <v>4971.47</v>
      </c>
      <c r="F23" s="218"/>
      <c r="G23" s="212">
        <v>3032298.83</v>
      </c>
      <c r="H23" s="218">
        <v>192</v>
      </c>
    </row>
    <row r="24" spans="1:9" outlineLevel="2" x14ac:dyDescent="0.2">
      <c r="A24" s="208"/>
      <c r="B24" s="209" t="s">
        <v>157</v>
      </c>
      <c r="C24" s="210">
        <v>3027327.36</v>
      </c>
      <c r="D24" s="211">
        <v>192</v>
      </c>
      <c r="E24" s="212">
        <v>-153.6</v>
      </c>
      <c r="F24" s="218"/>
      <c r="G24" s="212">
        <v>3027173.76</v>
      </c>
      <c r="H24" s="218">
        <v>192</v>
      </c>
    </row>
    <row r="25" spans="1:9" outlineLevel="2" x14ac:dyDescent="0.2">
      <c r="A25" s="208"/>
      <c r="B25" s="209" t="s">
        <v>158</v>
      </c>
      <c r="C25" s="210">
        <v>3027327.36</v>
      </c>
      <c r="D25" s="211">
        <v>192</v>
      </c>
      <c r="E25" s="212">
        <v>-66433.240000000005</v>
      </c>
      <c r="F25" s="218"/>
      <c r="G25" s="212">
        <v>2960894.12</v>
      </c>
      <c r="H25" s="218">
        <v>192</v>
      </c>
    </row>
    <row r="26" spans="1:9" outlineLevel="2" x14ac:dyDescent="0.2">
      <c r="A26" s="208"/>
      <c r="B26" s="209" t="s">
        <v>159</v>
      </c>
      <c r="C26" s="210">
        <v>3027327.36</v>
      </c>
      <c r="D26" s="211">
        <v>192</v>
      </c>
      <c r="E26" s="212">
        <v>-10111.49</v>
      </c>
      <c r="F26" s="218"/>
      <c r="G26" s="212">
        <v>3017215.87</v>
      </c>
      <c r="H26" s="218">
        <v>192</v>
      </c>
    </row>
    <row r="27" spans="1:9" ht="22.5" outlineLevel="2" x14ac:dyDescent="0.2">
      <c r="A27" s="208"/>
      <c r="B27" s="209" t="s">
        <v>160</v>
      </c>
      <c r="C27" s="210">
        <v>3027327.36</v>
      </c>
      <c r="D27" s="211">
        <v>192</v>
      </c>
      <c r="E27" s="212">
        <v>80645.570000000007</v>
      </c>
      <c r="F27" s="218"/>
      <c r="G27" s="212">
        <v>3107972.93</v>
      </c>
      <c r="H27" s="218">
        <v>192</v>
      </c>
    </row>
    <row r="28" spans="1:9" outlineLevel="2" x14ac:dyDescent="0.2">
      <c r="A28" s="208"/>
      <c r="B28" s="209" t="s">
        <v>161</v>
      </c>
      <c r="C28" s="210">
        <v>3027327.36</v>
      </c>
      <c r="D28" s="211">
        <v>192</v>
      </c>
      <c r="E28" s="212">
        <v>-8966.6200000000008</v>
      </c>
      <c r="F28" s="218"/>
      <c r="G28" s="212">
        <v>3018360.74</v>
      </c>
      <c r="H28" s="218">
        <v>192</v>
      </c>
    </row>
    <row r="29" spans="1:9" outlineLevel="2" x14ac:dyDescent="0.2">
      <c r="A29" s="208"/>
      <c r="B29" s="209" t="s">
        <v>162</v>
      </c>
      <c r="C29" s="210">
        <v>3699117.62</v>
      </c>
      <c r="D29" s="211">
        <v>370</v>
      </c>
      <c r="E29" s="212">
        <v>9767.76</v>
      </c>
      <c r="F29" s="218"/>
      <c r="G29" s="212">
        <v>3708885.38</v>
      </c>
      <c r="H29" s="218">
        <v>370</v>
      </c>
    </row>
    <row r="30" spans="1:9" outlineLevel="2" x14ac:dyDescent="0.2">
      <c r="A30" s="208"/>
      <c r="B30" s="209" t="s">
        <v>163</v>
      </c>
      <c r="C30" s="210">
        <v>3200774.52</v>
      </c>
      <c r="D30" s="211">
        <v>203</v>
      </c>
      <c r="E30" s="212">
        <v>-4375.51</v>
      </c>
      <c r="F30" s="218"/>
      <c r="G30" s="212">
        <v>3196399.01</v>
      </c>
      <c r="H30" s="218">
        <v>203</v>
      </c>
    </row>
    <row r="31" spans="1:9" ht="22.5" collapsed="1" x14ac:dyDescent="0.2">
      <c r="A31" s="231" t="s">
        <v>4</v>
      </c>
      <c r="B31" s="231" t="s">
        <v>5</v>
      </c>
      <c r="C31" s="232">
        <v>1552601</v>
      </c>
      <c r="D31" s="234">
        <v>100</v>
      </c>
      <c r="E31" s="205">
        <v>-158328.88</v>
      </c>
      <c r="F31" s="207">
        <v>-1</v>
      </c>
      <c r="G31" s="205">
        <v>1394272.12</v>
      </c>
      <c r="H31" s="207">
        <v>99</v>
      </c>
    </row>
    <row r="32" spans="1:9" outlineLevel="2" x14ac:dyDescent="0.2">
      <c r="A32" s="208"/>
      <c r="B32" s="209" t="s">
        <v>152</v>
      </c>
      <c r="C32" s="210">
        <v>124208.08</v>
      </c>
      <c r="D32" s="211">
        <v>8</v>
      </c>
      <c r="E32" s="212">
        <v>-124208.08</v>
      </c>
      <c r="F32" s="218">
        <v>-8</v>
      </c>
      <c r="G32" s="212">
        <v>0</v>
      </c>
      <c r="H32" s="218">
        <v>0</v>
      </c>
    </row>
    <row r="33" spans="1:8" outlineLevel="2" x14ac:dyDescent="0.2">
      <c r="A33" s="208"/>
      <c r="B33" s="209" t="s">
        <v>153</v>
      </c>
      <c r="C33" s="210">
        <v>124208.08</v>
      </c>
      <c r="D33" s="211">
        <v>8</v>
      </c>
      <c r="E33" s="212">
        <v>-1937.53</v>
      </c>
      <c r="F33" s="218">
        <v>0</v>
      </c>
      <c r="G33" s="212">
        <v>122270.55</v>
      </c>
      <c r="H33" s="218">
        <v>8</v>
      </c>
    </row>
    <row r="34" spans="1:8" outlineLevel="2" x14ac:dyDescent="0.2">
      <c r="A34" s="208"/>
      <c r="B34" s="209" t="s">
        <v>154</v>
      </c>
      <c r="C34" s="210">
        <v>124208.08</v>
      </c>
      <c r="D34" s="211">
        <v>8</v>
      </c>
      <c r="E34" s="212">
        <v>120333.02</v>
      </c>
      <c r="F34" s="218">
        <v>8</v>
      </c>
      <c r="G34" s="212">
        <v>244541.1</v>
      </c>
      <c r="H34" s="218">
        <v>16</v>
      </c>
    </row>
    <row r="35" spans="1:8" outlineLevel="2" x14ac:dyDescent="0.2">
      <c r="A35" s="208"/>
      <c r="B35" s="209" t="s">
        <v>155</v>
      </c>
      <c r="C35" s="210">
        <v>124208.08</v>
      </c>
      <c r="D35" s="211">
        <v>8</v>
      </c>
      <c r="E35" s="212">
        <v>1357.18</v>
      </c>
      <c r="F35" s="218">
        <v>0</v>
      </c>
      <c r="G35" s="212">
        <v>125565.26</v>
      </c>
      <c r="H35" s="218">
        <v>8</v>
      </c>
    </row>
    <row r="36" spans="1:8" outlineLevel="2" x14ac:dyDescent="0.2">
      <c r="A36" s="208"/>
      <c r="B36" s="209" t="s">
        <v>156</v>
      </c>
      <c r="C36" s="210">
        <v>124208.08</v>
      </c>
      <c r="D36" s="211">
        <v>8</v>
      </c>
      <c r="E36" s="212">
        <v>3187.58</v>
      </c>
      <c r="F36" s="218">
        <v>0</v>
      </c>
      <c r="G36" s="212">
        <v>127395.66</v>
      </c>
      <c r="H36" s="218">
        <v>8</v>
      </c>
    </row>
    <row r="37" spans="1:8" outlineLevel="2" x14ac:dyDescent="0.2">
      <c r="A37" s="208"/>
      <c r="B37" s="209" t="s">
        <v>157</v>
      </c>
      <c r="C37" s="210">
        <v>124208.08</v>
      </c>
      <c r="D37" s="211">
        <v>8</v>
      </c>
      <c r="E37" s="212">
        <v>-5536.02</v>
      </c>
      <c r="F37" s="218">
        <v>0</v>
      </c>
      <c r="G37" s="212">
        <v>118672.06</v>
      </c>
      <c r="H37" s="218">
        <v>8</v>
      </c>
    </row>
    <row r="38" spans="1:8" outlineLevel="2" x14ac:dyDescent="0.2">
      <c r="A38" s="208"/>
      <c r="B38" s="209" t="s">
        <v>158</v>
      </c>
      <c r="C38" s="210">
        <v>124208.08</v>
      </c>
      <c r="D38" s="211">
        <v>8</v>
      </c>
      <c r="E38" s="212">
        <v>-1143.06</v>
      </c>
      <c r="F38" s="218">
        <v>1</v>
      </c>
      <c r="G38" s="212">
        <v>123065.02</v>
      </c>
      <c r="H38" s="218">
        <v>9</v>
      </c>
    </row>
    <row r="39" spans="1:8" outlineLevel="2" x14ac:dyDescent="0.2">
      <c r="A39" s="208"/>
      <c r="B39" s="209" t="s">
        <v>159</v>
      </c>
      <c r="C39" s="210">
        <v>124208.08</v>
      </c>
      <c r="D39" s="211">
        <v>8</v>
      </c>
      <c r="E39" s="212">
        <v>-24509.84</v>
      </c>
      <c r="F39" s="218">
        <v>0</v>
      </c>
      <c r="G39" s="212">
        <v>99698.240000000005</v>
      </c>
      <c r="H39" s="218">
        <v>8</v>
      </c>
    </row>
    <row r="40" spans="1:8" ht="22.5" outlineLevel="2" x14ac:dyDescent="0.2">
      <c r="A40" s="208"/>
      <c r="B40" s="209" t="s">
        <v>160</v>
      </c>
      <c r="C40" s="210">
        <v>124208.08</v>
      </c>
      <c r="D40" s="211">
        <v>8</v>
      </c>
      <c r="E40" s="212">
        <v>-4881.75</v>
      </c>
      <c r="F40" s="218">
        <v>1</v>
      </c>
      <c r="G40" s="212">
        <v>119326.33</v>
      </c>
      <c r="H40" s="218">
        <v>9</v>
      </c>
    </row>
    <row r="41" spans="1:8" outlineLevel="2" x14ac:dyDescent="0.2">
      <c r="A41" s="208"/>
      <c r="B41" s="209" t="s">
        <v>161</v>
      </c>
      <c r="C41" s="210">
        <v>124208.08</v>
      </c>
      <c r="D41" s="211">
        <v>8</v>
      </c>
      <c r="E41" s="212">
        <v>-47253.5</v>
      </c>
      <c r="F41" s="218">
        <v>-2</v>
      </c>
      <c r="G41" s="212">
        <v>76954.58</v>
      </c>
      <c r="H41" s="218">
        <v>6</v>
      </c>
    </row>
    <row r="42" spans="1:8" outlineLevel="2" x14ac:dyDescent="0.2">
      <c r="A42" s="208"/>
      <c r="B42" s="209" t="s">
        <v>162</v>
      </c>
      <c r="C42" s="210">
        <v>124208.08</v>
      </c>
      <c r="D42" s="211">
        <v>8</v>
      </c>
      <c r="E42" s="212">
        <v>414.72</v>
      </c>
      <c r="F42" s="218">
        <v>2</v>
      </c>
      <c r="G42" s="212">
        <v>124622.8</v>
      </c>
      <c r="H42" s="218">
        <v>10</v>
      </c>
    </row>
    <row r="43" spans="1:8" outlineLevel="2" x14ac:dyDescent="0.2">
      <c r="A43" s="208"/>
      <c r="B43" s="209" t="s">
        <v>163</v>
      </c>
      <c r="C43" s="210">
        <v>186312.12</v>
      </c>
      <c r="D43" s="211">
        <v>12</v>
      </c>
      <c r="E43" s="212">
        <v>-74151.600000000006</v>
      </c>
      <c r="F43" s="218">
        <v>-3</v>
      </c>
      <c r="G43" s="212">
        <v>112160.52</v>
      </c>
      <c r="H43" s="218">
        <v>9</v>
      </c>
    </row>
    <row r="44" spans="1:8" collapsed="1" x14ac:dyDescent="0.2">
      <c r="A44" s="231" t="s">
        <v>6</v>
      </c>
      <c r="B44" s="231" t="s">
        <v>7</v>
      </c>
      <c r="C44" s="232">
        <v>44219676.189999998</v>
      </c>
      <c r="D44" s="233">
        <v>2980</v>
      </c>
      <c r="E44" s="205">
        <v>-2099.5300000000002</v>
      </c>
      <c r="F44" s="207"/>
      <c r="G44" s="205">
        <v>44217576.659999996</v>
      </c>
      <c r="H44" s="207">
        <v>2980</v>
      </c>
    </row>
    <row r="45" spans="1:8" outlineLevel="2" x14ac:dyDescent="0.2">
      <c r="A45" s="208"/>
      <c r="B45" s="209" t="s">
        <v>152</v>
      </c>
      <c r="C45" s="210">
        <v>3344801.86</v>
      </c>
      <c r="D45" s="211">
        <v>228</v>
      </c>
      <c r="E45" s="212">
        <v>0</v>
      </c>
      <c r="F45" s="218"/>
      <c r="G45" s="212">
        <v>3344801.86</v>
      </c>
      <c r="H45" s="218">
        <v>228</v>
      </c>
    </row>
    <row r="46" spans="1:8" outlineLevel="2" x14ac:dyDescent="0.2">
      <c r="A46" s="208"/>
      <c r="B46" s="209" t="s">
        <v>153</v>
      </c>
      <c r="C46" s="210">
        <v>3783728.86</v>
      </c>
      <c r="D46" s="211">
        <v>222</v>
      </c>
      <c r="E46" s="212">
        <v>-3544.17</v>
      </c>
      <c r="F46" s="218"/>
      <c r="G46" s="212">
        <v>3780184.69</v>
      </c>
      <c r="H46" s="218">
        <v>222</v>
      </c>
    </row>
    <row r="47" spans="1:8" outlineLevel="2" x14ac:dyDescent="0.2">
      <c r="A47" s="208"/>
      <c r="B47" s="209" t="s">
        <v>154</v>
      </c>
      <c r="C47" s="210">
        <v>3564270</v>
      </c>
      <c r="D47" s="211">
        <v>225</v>
      </c>
      <c r="E47" s="212">
        <v>3011.1</v>
      </c>
      <c r="F47" s="218"/>
      <c r="G47" s="212">
        <v>3567281.1</v>
      </c>
      <c r="H47" s="218">
        <v>225</v>
      </c>
    </row>
    <row r="48" spans="1:8" outlineLevel="2" x14ac:dyDescent="0.2">
      <c r="A48" s="208"/>
      <c r="B48" s="209" t="s">
        <v>155</v>
      </c>
      <c r="C48" s="210">
        <v>3564270</v>
      </c>
      <c r="D48" s="211">
        <v>225</v>
      </c>
      <c r="E48" s="212">
        <v>-867.38</v>
      </c>
      <c r="F48" s="218"/>
      <c r="G48" s="212">
        <v>3563402.62</v>
      </c>
      <c r="H48" s="218">
        <v>225</v>
      </c>
    </row>
    <row r="49" spans="1:8" outlineLevel="2" x14ac:dyDescent="0.2">
      <c r="A49" s="208"/>
      <c r="B49" s="209" t="s">
        <v>156</v>
      </c>
      <c r="C49" s="210">
        <v>3564270</v>
      </c>
      <c r="D49" s="211">
        <v>225</v>
      </c>
      <c r="E49" s="212">
        <v>-1381.69</v>
      </c>
      <c r="F49" s="218"/>
      <c r="G49" s="212">
        <v>3562888.31</v>
      </c>
      <c r="H49" s="218">
        <v>225</v>
      </c>
    </row>
    <row r="50" spans="1:8" outlineLevel="2" x14ac:dyDescent="0.2">
      <c r="A50" s="208"/>
      <c r="B50" s="209" t="s">
        <v>157</v>
      </c>
      <c r="C50" s="210">
        <v>3564270</v>
      </c>
      <c r="D50" s="211">
        <v>225</v>
      </c>
      <c r="E50" s="212">
        <v>2529.23</v>
      </c>
      <c r="F50" s="218"/>
      <c r="G50" s="212">
        <v>3566799.23</v>
      </c>
      <c r="H50" s="218">
        <v>225</v>
      </c>
    </row>
    <row r="51" spans="1:8" outlineLevel="2" x14ac:dyDescent="0.2">
      <c r="A51" s="208"/>
      <c r="B51" s="209" t="s">
        <v>158</v>
      </c>
      <c r="C51" s="210">
        <v>3564270</v>
      </c>
      <c r="D51" s="211">
        <v>225</v>
      </c>
      <c r="E51" s="212">
        <v>-2562.4899999999998</v>
      </c>
      <c r="F51" s="218"/>
      <c r="G51" s="212">
        <v>3561707.51</v>
      </c>
      <c r="H51" s="218">
        <v>225</v>
      </c>
    </row>
    <row r="52" spans="1:8" outlineLevel="2" x14ac:dyDescent="0.2">
      <c r="A52" s="208"/>
      <c r="B52" s="209" t="s">
        <v>159</v>
      </c>
      <c r="C52" s="210">
        <v>3564270</v>
      </c>
      <c r="D52" s="211">
        <v>225</v>
      </c>
      <c r="E52" s="212">
        <v>1962.62</v>
      </c>
      <c r="F52" s="218"/>
      <c r="G52" s="212">
        <v>3566232.62</v>
      </c>
      <c r="H52" s="218">
        <v>225</v>
      </c>
    </row>
    <row r="53" spans="1:8" ht="22.5" outlineLevel="2" x14ac:dyDescent="0.2">
      <c r="A53" s="208"/>
      <c r="B53" s="209" t="s">
        <v>160</v>
      </c>
      <c r="C53" s="210">
        <v>3564270</v>
      </c>
      <c r="D53" s="211">
        <v>225</v>
      </c>
      <c r="E53" s="212">
        <v>775.74</v>
      </c>
      <c r="F53" s="218"/>
      <c r="G53" s="212">
        <v>3565045.74</v>
      </c>
      <c r="H53" s="218">
        <v>225</v>
      </c>
    </row>
    <row r="54" spans="1:8" outlineLevel="2" x14ac:dyDescent="0.2">
      <c r="A54" s="208"/>
      <c r="B54" s="209" t="s">
        <v>161</v>
      </c>
      <c r="C54" s="210">
        <v>3564270</v>
      </c>
      <c r="D54" s="211">
        <v>225</v>
      </c>
      <c r="E54" s="212">
        <v>-2061.91</v>
      </c>
      <c r="F54" s="218"/>
      <c r="G54" s="212">
        <v>3562208.09</v>
      </c>
      <c r="H54" s="218">
        <v>225</v>
      </c>
    </row>
    <row r="55" spans="1:8" outlineLevel="2" x14ac:dyDescent="0.2">
      <c r="A55" s="208"/>
      <c r="B55" s="209" t="s">
        <v>162</v>
      </c>
      <c r="C55" s="210">
        <v>5012715.47</v>
      </c>
      <c r="D55" s="211">
        <v>505</v>
      </c>
      <c r="E55" s="212">
        <v>2138.9499999999998</v>
      </c>
      <c r="F55" s="218"/>
      <c r="G55" s="212">
        <v>5014854.42</v>
      </c>
      <c r="H55" s="218">
        <v>505</v>
      </c>
    </row>
    <row r="56" spans="1:8" outlineLevel="2" x14ac:dyDescent="0.2">
      <c r="A56" s="208"/>
      <c r="B56" s="209" t="s">
        <v>163</v>
      </c>
      <c r="C56" s="210">
        <v>3564270</v>
      </c>
      <c r="D56" s="211">
        <v>225</v>
      </c>
      <c r="E56" s="212">
        <v>-2099.5300000000002</v>
      </c>
      <c r="F56" s="218"/>
      <c r="G56" s="212">
        <v>3562170.47</v>
      </c>
      <c r="H56" s="218">
        <v>225</v>
      </c>
    </row>
    <row r="57" spans="1:8" collapsed="1" x14ac:dyDescent="0.2">
      <c r="A57" s="231" t="s">
        <v>8</v>
      </c>
      <c r="B57" s="231" t="s">
        <v>197</v>
      </c>
      <c r="C57" s="232">
        <v>4107239.33</v>
      </c>
      <c r="D57" s="234">
        <v>171</v>
      </c>
      <c r="E57" s="205">
        <v>1975718.25</v>
      </c>
      <c r="F57" s="207">
        <v>64</v>
      </c>
      <c r="G57" s="205">
        <v>6082957.5800000001</v>
      </c>
      <c r="H57" s="207">
        <v>235</v>
      </c>
    </row>
    <row r="58" spans="1:8" outlineLevel="2" x14ac:dyDescent="0.2">
      <c r="A58" s="208"/>
      <c r="B58" s="209" t="s">
        <v>152</v>
      </c>
      <c r="C58" s="210">
        <v>336265.16</v>
      </c>
      <c r="D58" s="211">
        <v>14</v>
      </c>
      <c r="E58" s="212"/>
      <c r="F58" s="218"/>
      <c r="G58" s="212">
        <v>336265.16</v>
      </c>
      <c r="H58" s="218">
        <v>14</v>
      </c>
    </row>
    <row r="59" spans="1:8" outlineLevel="2" x14ac:dyDescent="0.2">
      <c r="A59" s="208"/>
      <c r="B59" s="209" t="s">
        <v>153</v>
      </c>
      <c r="C59" s="210">
        <v>336265.16</v>
      </c>
      <c r="D59" s="211">
        <v>14</v>
      </c>
      <c r="E59" s="212"/>
      <c r="F59" s="218"/>
      <c r="G59" s="212">
        <v>336265.16</v>
      </c>
      <c r="H59" s="218">
        <v>14</v>
      </c>
    </row>
    <row r="60" spans="1:8" outlineLevel="2" x14ac:dyDescent="0.2">
      <c r="A60" s="208"/>
      <c r="B60" s="209" t="s">
        <v>154</v>
      </c>
      <c r="C60" s="210">
        <v>336265.16</v>
      </c>
      <c r="D60" s="211">
        <v>14</v>
      </c>
      <c r="E60" s="212"/>
      <c r="F60" s="218"/>
      <c r="G60" s="212">
        <v>336265.16</v>
      </c>
      <c r="H60" s="218">
        <v>14</v>
      </c>
    </row>
    <row r="61" spans="1:8" outlineLevel="2" x14ac:dyDescent="0.2">
      <c r="A61" s="208"/>
      <c r="B61" s="209" t="s">
        <v>155</v>
      </c>
      <c r="C61" s="210">
        <v>336265.16</v>
      </c>
      <c r="D61" s="211">
        <v>14</v>
      </c>
      <c r="E61" s="212"/>
      <c r="F61" s="218"/>
      <c r="G61" s="212">
        <v>336265.16</v>
      </c>
      <c r="H61" s="218">
        <v>14</v>
      </c>
    </row>
    <row r="62" spans="1:8" outlineLevel="2" x14ac:dyDescent="0.2">
      <c r="A62" s="208"/>
      <c r="B62" s="209" t="s">
        <v>156</v>
      </c>
      <c r="C62" s="210">
        <v>336265.16</v>
      </c>
      <c r="D62" s="211">
        <v>14</v>
      </c>
      <c r="E62" s="212"/>
      <c r="F62" s="218"/>
      <c r="G62" s="212">
        <v>336265.16</v>
      </c>
      <c r="H62" s="218">
        <v>14</v>
      </c>
    </row>
    <row r="63" spans="1:8" outlineLevel="2" x14ac:dyDescent="0.2">
      <c r="A63" s="208"/>
      <c r="B63" s="209" t="s">
        <v>157</v>
      </c>
      <c r="C63" s="210">
        <v>336265.16</v>
      </c>
      <c r="D63" s="211">
        <v>14</v>
      </c>
      <c r="E63" s="212"/>
      <c r="F63" s="218"/>
      <c r="G63" s="212">
        <v>336265.16</v>
      </c>
      <c r="H63" s="218">
        <v>14</v>
      </c>
    </row>
    <row r="64" spans="1:8" outlineLevel="2" x14ac:dyDescent="0.2">
      <c r="A64" s="208"/>
      <c r="B64" s="209" t="s">
        <v>158</v>
      </c>
      <c r="C64" s="210">
        <v>336265.16</v>
      </c>
      <c r="D64" s="211">
        <v>14</v>
      </c>
      <c r="E64" s="212"/>
      <c r="F64" s="218"/>
      <c r="G64" s="212">
        <v>336265.16</v>
      </c>
      <c r="H64" s="218">
        <v>14</v>
      </c>
    </row>
    <row r="65" spans="1:8" outlineLevel="2" x14ac:dyDescent="0.2">
      <c r="A65" s="208"/>
      <c r="B65" s="209" t="s">
        <v>159</v>
      </c>
      <c r="C65" s="210">
        <v>336265.16</v>
      </c>
      <c r="D65" s="211">
        <v>14</v>
      </c>
      <c r="E65" s="212"/>
      <c r="F65" s="218"/>
      <c r="G65" s="212">
        <v>336265.16</v>
      </c>
      <c r="H65" s="218">
        <v>14</v>
      </c>
    </row>
    <row r="66" spans="1:8" ht="22.5" outlineLevel="2" x14ac:dyDescent="0.2">
      <c r="A66" s="208"/>
      <c r="B66" s="209" t="s">
        <v>160</v>
      </c>
      <c r="C66" s="210">
        <v>336265.16</v>
      </c>
      <c r="D66" s="211">
        <v>14</v>
      </c>
      <c r="E66" s="212"/>
      <c r="F66" s="218"/>
      <c r="G66" s="212">
        <v>336265.16</v>
      </c>
      <c r="H66" s="218">
        <v>14</v>
      </c>
    </row>
    <row r="67" spans="1:8" outlineLevel="2" x14ac:dyDescent="0.2">
      <c r="A67" s="208"/>
      <c r="B67" s="209" t="s">
        <v>161</v>
      </c>
      <c r="C67" s="210">
        <v>336265.16</v>
      </c>
      <c r="D67" s="211">
        <v>14</v>
      </c>
      <c r="E67" s="212"/>
      <c r="F67" s="218"/>
      <c r="G67" s="212">
        <v>336265.16</v>
      </c>
      <c r="H67" s="218">
        <v>14</v>
      </c>
    </row>
    <row r="68" spans="1:8" outlineLevel="2" x14ac:dyDescent="0.2">
      <c r="A68" s="208"/>
      <c r="B68" s="209" t="s">
        <v>162</v>
      </c>
      <c r="C68" s="210">
        <v>336265.16</v>
      </c>
      <c r="D68" s="211">
        <v>14</v>
      </c>
      <c r="E68" s="212"/>
      <c r="F68" s="218"/>
      <c r="G68" s="212">
        <v>336265.16</v>
      </c>
      <c r="H68" s="218">
        <v>14</v>
      </c>
    </row>
    <row r="69" spans="1:8" outlineLevel="2" x14ac:dyDescent="0.2">
      <c r="A69" s="208"/>
      <c r="B69" s="209" t="s">
        <v>163</v>
      </c>
      <c r="C69" s="210">
        <v>408322.57</v>
      </c>
      <c r="D69" s="211">
        <v>17</v>
      </c>
      <c r="E69" s="212">
        <v>1975718.25</v>
      </c>
      <c r="F69" s="218">
        <v>64</v>
      </c>
      <c r="G69" s="212">
        <v>2384040.8199999998</v>
      </c>
      <c r="H69" s="218">
        <v>81</v>
      </c>
    </row>
    <row r="70" spans="1:8" ht="22.5" collapsed="1" x14ac:dyDescent="0.2">
      <c r="A70" s="231" t="s">
        <v>212</v>
      </c>
      <c r="B70" s="231" t="s">
        <v>213</v>
      </c>
      <c r="C70" s="232">
        <v>75791151.680000007</v>
      </c>
      <c r="D70" s="233">
        <v>1717</v>
      </c>
      <c r="E70" s="205">
        <v>-11735.53</v>
      </c>
      <c r="F70" s="207"/>
      <c r="G70" s="205">
        <v>75779416.150000006</v>
      </c>
      <c r="H70" s="207">
        <v>1717</v>
      </c>
    </row>
    <row r="71" spans="1:8" outlineLevel="2" x14ac:dyDescent="0.2">
      <c r="A71" s="208"/>
      <c r="B71" s="209" t="s">
        <v>152</v>
      </c>
      <c r="C71" s="210">
        <v>6013518.79</v>
      </c>
      <c r="D71" s="211">
        <v>142</v>
      </c>
      <c r="E71" s="212">
        <v>0</v>
      </c>
      <c r="F71" s="218"/>
      <c r="G71" s="212">
        <v>6013518.79</v>
      </c>
      <c r="H71" s="218">
        <v>142</v>
      </c>
    </row>
    <row r="72" spans="1:8" outlineLevel="2" x14ac:dyDescent="0.2">
      <c r="A72" s="208"/>
      <c r="B72" s="209" t="s">
        <v>153</v>
      </c>
      <c r="C72" s="210">
        <v>6709109.8099999996</v>
      </c>
      <c r="D72" s="211">
        <v>115</v>
      </c>
      <c r="E72" s="212">
        <v>-35758.58</v>
      </c>
      <c r="F72" s="218"/>
      <c r="G72" s="212">
        <v>6673351.2300000004</v>
      </c>
      <c r="H72" s="218">
        <v>115</v>
      </c>
    </row>
    <row r="73" spans="1:8" outlineLevel="2" x14ac:dyDescent="0.2">
      <c r="A73" s="208"/>
      <c r="B73" s="209" t="s">
        <v>154</v>
      </c>
      <c r="C73" s="210">
        <v>6287056.2599999998</v>
      </c>
      <c r="D73" s="211">
        <v>127</v>
      </c>
      <c r="E73" s="212">
        <v>-535743.31000000006</v>
      </c>
      <c r="F73" s="218"/>
      <c r="G73" s="212">
        <v>5751312.9500000002</v>
      </c>
      <c r="H73" s="218">
        <v>127</v>
      </c>
    </row>
    <row r="74" spans="1:8" outlineLevel="2" x14ac:dyDescent="0.2">
      <c r="A74" s="208"/>
      <c r="B74" s="209" t="s">
        <v>155</v>
      </c>
      <c r="C74" s="210">
        <v>6287056.2599999998</v>
      </c>
      <c r="D74" s="211">
        <v>127</v>
      </c>
      <c r="E74" s="212">
        <v>561757.46</v>
      </c>
      <c r="F74" s="218"/>
      <c r="G74" s="212">
        <v>6848813.7199999997</v>
      </c>
      <c r="H74" s="218">
        <v>127</v>
      </c>
    </row>
    <row r="75" spans="1:8" outlineLevel="2" x14ac:dyDescent="0.2">
      <c r="A75" s="208"/>
      <c r="B75" s="209" t="s">
        <v>156</v>
      </c>
      <c r="C75" s="210">
        <v>6287056.2599999998</v>
      </c>
      <c r="D75" s="211">
        <v>127</v>
      </c>
      <c r="E75" s="212">
        <v>-678506.64</v>
      </c>
      <c r="F75" s="218"/>
      <c r="G75" s="212">
        <v>5608549.6200000001</v>
      </c>
      <c r="H75" s="218">
        <v>127</v>
      </c>
    </row>
    <row r="76" spans="1:8" outlineLevel="2" x14ac:dyDescent="0.2">
      <c r="A76" s="208"/>
      <c r="B76" s="209" t="s">
        <v>157</v>
      </c>
      <c r="C76" s="210">
        <v>6287056.2599999998</v>
      </c>
      <c r="D76" s="211">
        <v>127</v>
      </c>
      <c r="E76" s="212">
        <v>50500.07</v>
      </c>
      <c r="F76" s="218"/>
      <c r="G76" s="212">
        <v>6337556.3300000001</v>
      </c>
      <c r="H76" s="218">
        <v>127</v>
      </c>
    </row>
    <row r="77" spans="1:8" outlineLevel="2" x14ac:dyDescent="0.2">
      <c r="A77" s="208"/>
      <c r="B77" s="209" t="s">
        <v>158</v>
      </c>
      <c r="C77" s="210">
        <v>6287056.2599999998</v>
      </c>
      <c r="D77" s="211">
        <v>127</v>
      </c>
      <c r="E77" s="212">
        <v>37370.839999999997</v>
      </c>
      <c r="F77" s="218"/>
      <c r="G77" s="212">
        <v>6324427.0999999996</v>
      </c>
      <c r="H77" s="218">
        <v>127</v>
      </c>
    </row>
    <row r="78" spans="1:8" outlineLevel="2" x14ac:dyDescent="0.2">
      <c r="A78" s="208"/>
      <c r="B78" s="209" t="s">
        <v>159</v>
      </c>
      <c r="C78" s="210">
        <v>6287056.2599999998</v>
      </c>
      <c r="D78" s="211">
        <v>127</v>
      </c>
      <c r="E78" s="212">
        <v>236200.82</v>
      </c>
      <c r="F78" s="218"/>
      <c r="G78" s="212">
        <v>6523257.0800000001</v>
      </c>
      <c r="H78" s="218">
        <v>127</v>
      </c>
    </row>
    <row r="79" spans="1:8" ht="22.5" outlineLevel="2" x14ac:dyDescent="0.2">
      <c r="A79" s="208"/>
      <c r="B79" s="209" t="s">
        <v>160</v>
      </c>
      <c r="C79" s="210">
        <v>6287056.2599999998</v>
      </c>
      <c r="D79" s="211">
        <v>127</v>
      </c>
      <c r="E79" s="212">
        <v>15207.31</v>
      </c>
      <c r="F79" s="218"/>
      <c r="G79" s="212">
        <v>6302263.5700000003</v>
      </c>
      <c r="H79" s="218">
        <v>127</v>
      </c>
    </row>
    <row r="80" spans="1:8" outlineLevel="2" x14ac:dyDescent="0.2">
      <c r="A80" s="208"/>
      <c r="B80" s="209" t="s">
        <v>161</v>
      </c>
      <c r="C80" s="210">
        <v>6287056.2599999998</v>
      </c>
      <c r="D80" s="211">
        <v>127</v>
      </c>
      <c r="E80" s="212">
        <v>-187496.95</v>
      </c>
      <c r="F80" s="218"/>
      <c r="G80" s="212">
        <v>6099559.3099999996</v>
      </c>
      <c r="H80" s="218">
        <v>127</v>
      </c>
    </row>
    <row r="81" spans="1:8" outlineLevel="2" x14ac:dyDescent="0.2">
      <c r="A81" s="208"/>
      <c r="B81" s="209" t="s">
        <v>162</v>
      </c>
      <c r="C81" s="210">
        <v>6485016.7400000002</v>
      </c>
      <c r="D81" s="211">
        <v>317</v>
      </c>
      <c r="E81" s="212">
        <v>536468.98</v>
      </c>
      <c r="F81" s="218"/>
      <c r="G81" s="212">
        <v>7021485.7199999997</v>
      </c>
      <c r="H81" s="218">
        <v>317</v>
      </c>
    </row>
    <row r="82" spans="1:8" outlineLevel="2" x14ac:dyDescent="0.2">
      <c r="A82" s="208"/>
      <c r="B82" s="209" t="s">
        <v>163</v>
      </c>
      <c r="C82" s="210">
        <v>6287056.2599999998</v>
      </c>
      <c r="D82" s="211">
        <v>127</v>
      </c>
      <c r="E82" s="212">
        <v>-11735.53</v>
      </c>
      <c r="F82" s="218"/>
      <c r="G82" s="212">
        <v>6275320.7300000004</v>
      </c>
      <c r="H82" s="218">
        <v>127</v>
      </c>
    </row>
    <row r="83" spans="1:8" ht="45" collapsed="1" x14ac:dyDescent="0.2">
      <c r="A83" s="231" t="s">
        <v>114</v>
      </c>
      <c r="B83" s="231" t="s">
        <v>115</v>
      </c>
      <c r="C83" s="232">
        <v>2592554.4500000002</v>
      </c>
      <c r="D83" s="234">
        <v>191</v>
      </c>
      <c r="E83" s="205">
        <v>-3878.23</v>
      </c>
      <c r="F83" s="207"/>
      <c r="G83" s="205">
        <v>2588676.2200000002</v>
      </c>
      <c r="H83" s="207">
        <v>191</v>
      </c>
    </row>
    <row r="84" spans="1:8" outlineLevel="2" x14ac:dyDescent="0.2">
      <c r="A84" s="208"/>
      <c r="B84" s="209" t="s">
        <v>152</v>
      </c>
      <c r="C84" s="210">
        <v>215113.05</v>
      </c>
      <c r="D84" s="211">
        <v>15</v>
      </c>
      <c r="E84" s="212">
        <v>-17247.11</v>
      </c>
      <c r="F84" s="218"/>
      <c r="G84" s="212">
        <v>197865.94</v>
      </c>
      <c r="H84" s="218">
        <v>15</v>
      </c>
    </row>
    <row r="85" spans="1:8" outlineLevel="2" x14ac:dyDescent="0.2">
      <c r="A85" s="208"/>
      <c r="B85" s="209" t="s">
        <v>153</v>
      </c>
      <c r="C85" s="210">
        <v>215113.05</v>
      </c>
      <c r="D85" s="211">
        <v>15</v>
      </c>
      <c r="E85" s="212">
        <v>6365.02</v>
      </c>
      <c r="F85" s="218"/>
      <c r="G85" s="212">
        <v>221478.07</v>
      </c>
      <c r="H85" s="218">
        <v>15</v>
      </c>
    </row>
    <row r="86" spans="1:8" outlineLevel="2" x14ac:dyDescent="0.2">
      <c r="A86" s="208"/>
      <c r="B86" s="209" t="s">
        <v>154</v>
      </c>
      <c r="C86" s="210">
        <v>215113.05</v>
      </c>
      <c r="D86" s="211">
        <v>15</v>
      </c>
      <c r="E86" s="212">
        <v>3488.9</v>
      </c>
      <c r="F86" s="218"/>
      <c r="G86" s="212">
        <v>218601.95</v>
      </c>
      <c r="H86" s="218">
        <v>15</v>
      </c>
    </row>
    <row r="87" spans="1:8" outlineLevel="2" x14ac:dyDescent="0.2">
      <c r="A87" s="208"/>
      <c r="B87" s="209" t="s">
        <v>155</v>
      </c>
      <c r="C87" s="210">
        <v>215113.05</v>
      </c>
      <c r="D87" s="211">
        <v>15</v>
      </c>
      <c r="E87" s="212">
        <v>5894.7</v>
      </c>
      <c r="F87" s="218"/>
      <c r="G87" s="212">
        <v>221007.75</v>
      </c>
      <c r="H87" s="218">
        <v>15</v>
      </c>
    </row>
    <row r="88" spans="1:8" outlineLevel="2" x14ac:dyDescent="0.2">
      <c r="A88" s="208"/>
      <c r="B88" s="209" t="s">
        <v>156</v>
      </c>
      <c r="C88" s="210">
        <v>215113.05</v>
      </c>
      <c r="D88" s="211">
        <v>15</v>
      </c>
      <c r="E88" s="212">
        <v>-11938.94</v>
      </c>
      <c r="F88" s="218"/>
      <c r="G88" s="212">
        <v>203174.11</v>
      </c>
      <c r="H88" s="218">
        <v>15</v>
      </c>
    </row>
    <row r="89" spans="1:8" outlineLevel="2" x14ac:dyDescent="0.2">
      <c r="A89" s="208"/>
      <c r="B89" s="209" t="s">
        <v>157</v>
      </c>
      <c r="C89" s="210">
        <v>215113.05</v>
      </c>
      <c r="D89" s="211">
        <v>15</v>
      </c>
      <c r="E89" s="212">
        <v>2447.1999999999998</v>
      </c>
      <c r="F89" s="218"/>
      <c r="G89" s="212">
        <v>217560.25</v>
      </c>
      <c r="H89" s="218">
        <v>15</v>
      </c>
    </row>
    <row r="90" spans="1:8" outlineLevel="2" x14ac:dyDescent="0.2">
      <c r="A90" s="208"/>
      <c r="B90" s="209" t="s">
        <v>158</v>
      </c>
      <c r="C90" s="210">
        <v>215113.05</v>
      </c>
      <c r="D90" s="211">
        <v>15</v>
      </c>
      <c r="E90" s="212">
        <v>-1384.94</v>
      </c>
      <c r="F90" s="218"/>
      <c r="G90" s="212">
        <v>213728.11</v>
      </c>
      <c r="H90" s="218">
        <v>15</v>
      </c>
    </row>
    <row r="91" spans="1:8" outlineLevel="2" x14ac:dyDescent="0.2">
      <c r="A91" s="208"/>
      <c r="B91" s="209" t="s">
        <v>159</v>
      </c>
      <c r="C91" s="210">
        <v>215113.05</v>
      </c>
      <c r="D91" s="211">
        <v>15</v>
      </c>
      <c r="E91" s="212">
        <v>10921.56</v>
      </c>
      <c r="F91" s="218"/>
      <c r="G91" s="212">
        <v>226034.61</v>
      </c>
      <c r="H91" s="218">
        <v>15</v>
      </c>
    </row>
    <row r="92" spans="1:8" ht="22.5" outlineLevel="2" x14ac:dyDescent="0.2">
      <c r="A92" s="208"/>
      <c r="B92" s="209" t="s">
        <v>160</v>
      </c>
      <c r="C92" s="210">
        <v>215113.05</v>
      </c>
      <c r="D92" s="211">
        <v>15</v>
      </c>
      <c r="E92" s="212">
        <v>-3309.82</v>
      </c>
      <c r="F92" s="218"/>
      <c r="G92" s="212">
        <v>211803.23</v>
      </c>
      <c r="H92" s="218">
        <v>15</v>
      </c>
    </row>
    <row r="93" spans="1:8" outlineLevel="2" x14ac:dyDescent="0.2">
      <c r="A93" s="208"/>
      <c r="B93" s="209" t="s">
        <v>161</v>
      </c>
      <c r="C93" s="210">
        <v>215113.05</v>
      </c>
      <c r="D93" s="211">
        <v>15</v>
      </c>
      <c r="E93" s="212">
        <v>-2282.6799999999998</v>
      </c>
      <c r="F93" s="218"/>
      <c r="G93" s="212">
        <v>212830.37</v>
      </c>
      <c r="H93" s="218">
        <v>15</v>
      </c>
    </row>
    <row r="94" spans="1:8" outlineLevel="2" x14ac:dyDescent="0.2">
      <c r="A94" s="208"/>
      <c r="B94" s="209" t="s">
        <v>162</v>
      </c>
      <c r="C94" s="210">
        <v>226310.07</v>
      </c>
      <c r="D94" s="211">
        <v>26</v>
      </c>
      <c r="E94" s="212">
        <v>7046.11</v>
      </c>
      <c r="F94" s="218"/>
      <c r="G94" s="212">
        <v>233356.18</v>
      </c>
      <c r="H94" s="218">
        <v>26</v>
      </c>
    </row>
    <row r="95" spans="1:8" outlineLevel="2" x14ac:dyDescent="0.2">
      <c r="A95" s="208"/>
      <c r="B95" s="209" t="s">
        <v>163</v>
      </c>
      <c r="C95" s="210">
        <v>215113.88</v>
      </c>
      <c r="D95" s="211">
        <v>15</v>
      </c>
      <c r="E95" s="212">
        <v>-3878.23</v>
      </c>
      <c r="F95" s="218"/>
      <c r="G95" s="212">
        <v>211235.65</v>
      </c>
      <c r="H95" s="218">
        <v>15</v>
      </c>
    </row>
    <row r="96" spans="1:8" ht="22.5" collapsed="1" x14ac:dyDescent="0.2">
      <c r="A96" s="231" t="s">
        <v>16</v>
      </c>
      <c r="B96" s="231" t="s">
        <v>17</v>
      </c>
      <c r="C96" s="232">
        <v>84096438.359999999</v>
      </c>
      <c r="D96" s="233">
        <v>5708</v>
      </c>
      <c r="E96" s="205">
        <v>-312153.59999999998</v>
      </c>
      <c r="F96" s="207">
        <v>36</v>
      </c>
      <c r="G96" s="205">
        <v>83784284.760000005</v>
      </c>
      <c r="H96" s="207">
        <v>5744</v>
      </c>
    </row>
    <row r="97" spans="1:8" outlineLevel="2" x14ac:dyDescent="0.2">
      <c r="A97" s="208"/>
      <c r="B97" s="209" t="s">
        <v>152</v>
      </c>
      <c r="C97" s="210">
        <v>7274217.4199999999</v>
      </c>
      <c r="D97" s="211">
        <v>416</v>
      </c>
      <c r="E97" s="212">
        <v>0</v>
      </c>
      <c r="F97" s="218"/>
      <c r="G97" s="212">
        <v>7274217.4199999999</v>
      </c>
      <c r="H97" s="218">
        <v>416</v>
      </c>
    </row>
    <row r="98" spans="1:8" outlineLevel="2" x14ac:dyDescent="0.2">
      <c r="A98" s="208"/>
      <c r="B98" s="209" t="s">
        <v>153</v>
      </c>
      <c r="C98" s="210">
        <v>6629476.04</v>
      </c>
      <c r="D98" s="211">
        <v>439</v>
      </c>
      <c r="E98" s="212">
        <v>-3607.99</v>
      </c>
      <c r="F98" s="218"/>
      <c r="G98" s="212">
        <v>6625868.0499999998</v>
      </c>
      <c r="H98" s="218">
        <v>439</v>
      </c>
    </row>
    <row r="99" spans="1:8" outlineLevel="2" x14ac:dyDescent="0.2">
      <c r="A99" s="208"/>
      <c r="B99" s="209" t="s">
        <v>154</v>
      </c>
      <c r="C99" s="210">
        <v>6927445.8600000003</v>
      </c>
      <c r="D99" s="211">
        <v>426</v>
      </c>
      <c r="E99" s="212">
        <v>1977.79</v>
      </c>
      <c r="F99" s="218"/>
      <c r="G99" s="212">
        <v>6929423.6500000004</v>
      </c>
      <c r="H99" s="218">
        <v>426</v>
      </c>
    </row>
    <row r="100" spans="1:8" outlineLevel="2" x14ac:dyDescent="0.2">
      <c r="A100" s="208"/>
      <c r="B100" s="209" t="s">
        <v>155</v>
      </c>
      <c r="C100" s="210">
        <v>6927445.8600000003</v>
      </c>
      <c r="D100" s="211">
        <v>426</v>
      </c>
      <c r="E100" s="212">
        <v>294.39999999999998</v>
      </c>
      <c r="F100" s="218"/>
      <c r="G100" s="212">
        <v>6927740.2599999998</v>
      </c>
      <c r="H100" s="218">
        <v>426</v>
      </c>
    </row>
    <row r="101" spans="1:8" outlineLevel="2" x14ac:dyDescent="0.2">
      <c r="A101" s="208"/>
      <c r="B101" s="209" t="s">
        <v>156</v>
      </c>
      <c r="C101" s="210">
        <v>6927445.8600000003</v>
      </c>
      <c r="D101" s="211">
        <v>426</v>
      </c>
      <c r="E101" s="212">
        <v>989.37</v>
      </c>
      <c r="F101" s="218"/>
      <c r="G101" s="212">
        <v>6928435.2300000004</v>
      </c>
      <c r="H101" s="218">
        <v>426</v>
      </c>
    </row>
    <row r="102" spans="1:8" outlineLevel="2" x14ac:dyDescent="0.2">
      <c r="A102" s="208"/>
      <c r="B102" s="209" t="s">
        <v>157</v>
      </c>
      <c r="C102" s="210">
        <v>6927445.8600000003</v>
      </c>
      <c r="D102" s="211">
        <v>426</v>
      </c>
      <c r="E102" s="212">
        <v>-83.63</v>
      </c>
      <c r="F102" s="218"/>
      <c r="G102" s="212">
        <v>6927362.2300000004</v>
      </c>
      <c r="H102" s="218">
        <v>426</v>
      </c>
    </row>
    <row r="103" spans="1:8" outlineLevel="2" x14ac:dyDescent="0.2">
      <c r="A103" s="208"/>
      <c r="B103" s="209" t="s">
        <v>158</v>
      </c>
      <c r="C103" s="210">
        <v>6927445.8600000003</v>
      </c>
      <c r="D103" s="211">
        <v>426</v>
      </c>
      <c r="E103" s="212">
        <v>-891.33</v>
      </c>
      <c r="F103" s="218"/>
      <c r="G103" s="212">
        <v>6926554.5300000003</v>
      </c>
      <c r="H103" s="218">
        <v>426</v>
      </c>
    </row>
    <row r="104" spans="1:8" outlineLevel="2" x14ac:dyDescent="0.2">
      <c r="A104" s="208"/>
      <c r="B104" s="209" t="s">
        <v>159</v>
      </c>
      <c r="C104" s="210">
        <v>6927445.8600000003</v>
      </c>
      <c r="D104" s="211">
        <v>426</v>
      </c>
      <c r="E104" s="212">
        <v>851.28</v>
      </c>
      <c r="F104" s="218"/>
      <c r="G104" s="212">
        <v>6928297.1399999997</v>
      </c>
      <c r="H104" s="218">
        <v>426</v>
      </c>
    </row>
    <row r="105" spans="1:8" ht="22.5" outlineLevel="2" x14ac:dyDescent="0.2">
      <c r="A105" s="208"/>
      <c r="B105" s="209" t="s">
        <v>160</v>
      </c>
      <c r="C105" s="210">
        <v>6927445.8600000003</v>
      </c>
      <c r="D105" s="211">
        <v>426</v>
      </c>
      <c r="E105" s="212">
        <v>-18.170000000000002</v>
      </c>
      <c r="F105" s="218"/>
      <c r="G105" s="212">
        <v>6927427.6900000004</v>
      </c>
      <c r="H105" s="218">
        <v>426</v>
      </c>
    </row>
    <row r="106" spans="1:8" outlineLevel="2" x14ac:dyDescent="0.2">
      <c r="A106" s="208"/>
      <c r="B106" s="209" t="s">
        <v>161</v>
      </c>
      <c r="C106" s="210">
        <v>6927445.8600000003</v>
      </c>
      <c r="D106" s="211">
        <v>426</v>
      </c>
      <c r="E106" s="212">
        <v>-1274.21</v>
      </c>
      <c r="F106" s="218"/>
      <c r="G106" s="212">
        <v>6926171.6500000004</v>
      </c>
      <c r="H106" s="218">
        <v>426</v>
      </c>
    </row>
    <row r="107" spans="1:8" outlineLevel="2" x14ac:dyDescent="0.2">
      <c r="A107" s="208"/>
      <c r="B107" s="209" t="s">
        <v>162</v>
      </c>
      <c r="C107" s="210">
        <v>7845732.1600000001</v>
      </c>
      <c r="D107" s="216">
        <v>1019</v>
      </c>
      <c r="E107" s="212">
        <v>1762.49</v>
      </c>
      <c r="F107" s="218"/>
      <c r="G107" s="212">
        <v>7847494.6500000004</v>
      </c>
      <c r="H107" s="218">
        <v>1019</v>
      </c>
    </row>
    <row r="108" spans="1:8" outlineLevel="2" x14ac:dyDescent="0.2">
      <c r="A108" s="208"/>
      <c r="B108" s="209" t="s">
        <v>163</v>
      </c>
      <c r="C108" s="210">
        <v>6927445.8600000003</v>
      </c>
      <c r="D108" s="211">
        <v>426</v>
      </c>
      <c r="E108" s="212">
        <v>-312153.59999999998</v>
      </c>
      <c r="F108" s="218">
        <v>36</v>
      </c>
      <c r="G108" s="212">
        <v>6615292.2599999998</v>
      </c>
      <c r="H108" s="218">
        <v>462</v>
      </c>
    </row>
    <row r="109" spans="1:8" ht="22.5" collapsed="1" x14ac:dyDescent="0.2">
      <c r="A109" s="231" t="s">
        <v>18</v>
      </c>
      <c r="B109" s="231" t="s">
        <v>19</v>
      </c>
      <c r="C109" s="232">
        <v>20312999.379999999</v>
      </c>
      <c r="D109" s="233">
        <v>1197</v>
      </c>
      <c r="E109" s="205">
        <v>-75.319999999999993</v>
      </c>
      <c r="F109" s="207"/>
      <c r="G109" s="205">
        <v>20312924.059999999</v>
      </c>
      <c r="H109" s="207">
        <v>1197</v>
      </c>
    </row>
    <row r="110" spans="1:8" outlineLevel="2" x14ac:dyDescent="0.2">
      <c r="A110" s="208"/>
      <c r="B110" s="209" t="s">
        <v>152</v>
      </c>
      <c r="C110" s="210">
        <v>1673343.76</v>
      </c>
      <c r="D110" s="211">
        <v>88</v>
      </c>
      <c r="E110" s="212">
        <v>-563945.43999999994</v>
      </c>
      <c r="F110" s="218"/>
      <c r="G110" s="212">
        <v>1109398.32</v>
      </c>
      <c r="H110" s="218">
        <v>88</v>
      </c>
    </row>
    <row r="111" spans="1:8" outlineLevel="2" x14ac:dyDescent="0.2">
      <c r="A111" s="208"/>
      <c r="B111" s="209" t="s">
        <v>153</v>
      </c>
      <c r="C111" s="210">
        <v>1673343.76</v>
      </c>
      <c r="D111" s="211">
        <v>88</v>
      </c>
      <c r="E111" s="212">
        <v>189316.7</v>
      </c>
      <c r="F111" s="218"/>
      <c r="G111" s="212">
        <v>1862660.46</v>
      </c>
      <c r="H111" s="218">
        <v>88</v>
      </c>
    </row>
    <row r="112" spans="1:8" outlineLevel="2" x14ac:dyDescent="0.2">
      <c r="A112" s="208"/>
      <c r="B112" s="209" t="s">
        <v>154</v>
      </c>
      <c r="C112" s="210">
        <v>1673343.76</v>
      </c>
      <c r="D112" s="211">
        <v>88</v>
      </c>
      <c r="E112" s="212">
        <v>374591.16</v>
      </c>
      <c r="F112" s="218"/>
      <c r="G112" s="212">
        <v>2047934.92</v>
      </c>
      <c r="H112" s="218">
        <v>88</v>
      </c>
    </row>
    <row r="113" spans="1:8" outlineLevel="2" x14ac:dyDescent="0.2">
      <c r="A113" s="208"/>
      <c r="B113" s="209" t="s">
        <v>155</v>
      </c>
      <c r="C113" s="210">
        <v>1673343.76</v>
      </c>
      <c r="D113" s="211">
        <v>88</v>
      </c>
      <c r="E113" s="212">
        <v>-1731.52</v>
      </c>
      <c r="F113" s="218"/>
      <c r="G113" s="212">
        <v>1671612.24</v>
      </c>
      <c r="H113" s="218">
        <v>88</v>
      </c>
    </row>
    <row r="114" spans="1:8" outlineLevel="2" x14ac:dyDescent="0.2">
      <c r="A114" s="208"/>
      <c r="B114" s="209" t="s">
        <v>156</v>
      </c>
      <c r="C114" s="210">
        <v>1673343.76</v>
      </c>
      <c r="D114" s="211">
        <v>88</v>
      </c>
      <c r="E114" s="212">
        <v>-731.47</v>
      </c>
      <c r="F114" s="218"/>
      <c r="G114" s="212">
        <v>1672612.29</v>
      </c>
      <c r="H114" s="218">
        <v>88</v>
      </c>
    </row>
    <row r="115" spans="1:8" outlineLevel="2" x14ac:dyDescent="0.2">
      <c r="A115" s="208"/>
      <c r="B115" s="209" t="s">
        <v>157</v>
      </c>
      <c r="C115" s="210">
        <v>1673343.76</v>
      </c>
      <c r="D115" s="211">
        <v>88</v>
      </c>
      <c r="E115" s="212">
        <v>233.5</v>
      </c>
      <c r="F115" s="218"/>
      <c r="G115" s="212">
        <v>1673577.26</v>
      </c>
      <c r="H115" s="218">
        <v>88</v>
      </c>
    </row>
    <row r="116" spans="1:8" outlineLevel="2" x14ac:dyDescent="0.2">
      <c r="A116" s="208"/>
      <c r="B116" s="209" t="s">
        <v>158</v>
      </c>
      <c r="C116" s="210">
        <v>1673343.76</v>
      </c>
      <c r="D116" s="211">
        <v>88</v>
      </c>
      <c r="E116" s="212">
        <v>-421.16</v>
      </c>
      <c r="F116" s="218"/>
      <c r="G116" s="212">
        <v>1672922.6</v>
      </c>
      <c r="H116" s="218">
        <v>88</v>
      </c>
    </row>
    <row r="117" spans="1:8" outlineLevel="2" x14ac:dyDescent="0.2">
      <c r="A117" s="208"/>
      <c r="B117" s="209" t="s">
        <v>159</v>
      </c>
      <c r="C117" s="210">
        <v>1673343.76</v>
      </c>
      <c r="D117" s="211">
        <v>88</v>
      </c>
      <c r="E117" s="212">
        <v>1310.04</v>
      </c>
      <c r="F117" s="218"/>
      <c r="G117" s="212">
        <v>1674653.8</v>
      </c>
      <c r="H117" s="218">
        <v>88</v>
      </c>
    </row>
    <row r="118" spans="1:8" ht="22.5" outlineLevel="2" x14ac:dyDescent="0.2">
      <c r="A118" s="208"/>
      <c r="B118" s="209" t="s">
        <v>160</v>
      </c>
      <c r="C118" s="210">
        <v>1673343.76</v>
      </c>
      <c r="D118" s="211">
        <v>88</v>
      </c>
      <c r="E118" s="212">
        <v>464.12</v>
      </c>
      <c r="F118" s="218"/>
      <c r="G118" s="212">
        <v>1673807.88</v>
      </c>
      <c r="H118" s="218">
        <v>88</v>
      </c>
    </row>
    <row r="119" spans="1:8" outlineLevel="2" x14ac:dyDescent="0.2">
      <c r="A119" s="208"/>
      <c r="B119" s="209" t="s">
        <v>161</v>
      </c>
      <c r="C119" s="210">
        <v>1673343.76</v>
      </c>
      <c r="D119" s="211">
        <v>88</v>
      </c>
      <c r="E119" s="212">
        <v>-824.34</v>
      </c>
      <c r="F119" s="218"/>
      <c r="G119" s="212">
        <v>1672519.42</v>
      </c>
      <c r="H119" s="218">
        <v>88</v>
      </c>
    </row>
    <row r="120" spans="1:8" outlineLevel="2" x14ac:dyDescent="0.2">
      <c r="A120" s="208"/>
      <c r="B120" s="209" t="s">
        <v>162</v>
      </c>
      <c r="C120" s="210">
        <v>1906218.42</v>
      </c>
      <c r="D120" s="211">
        <v>229</v>
      </c>
      <c r="E120" s="212">
        <v>1738.41</v>
      </c>
      <c r="F120" s="218"/>
      <c r="G120" s="212">
        <v>1907956.83</v>
      </c>
      <c r="H120" s="218">
        <v>229</v>
      </c>
    </row>
    <row r="121" spans="1:8" outlineLevel="2" x14ac:dyDescent="0.2">
      <c r="A121" s="208"/>
      <c r="B121" s="209" t="s">
        <v>163</v>
      </c>
      <c r="C121" s="210">
        <v>1673343.36</v>
      </c>
      <c r="D121" s="211">
        <v>88</v>
      </c>
      <c r="E121" s="212">
        <v>-75.319999999999993</v>
      </c>
      <c r="F121" s="218"/>
      <c r="G121" s="212">
        <v>1673268.04</v>
      </c>
      <c r="H121" s="218">
        <v>88</v>
      </c>
    </row>
    <row r="122" spans="1:8" ht="33.75" collapsed="1" x14ac:dyDescent="0.2">
      <c r="A122" s="231" t="s">
        <v>20</v>
      </c>
      <c r="B122" s="231" t="s">
        <v>21</v>
      </c>
      <c r="C122" s="232">
        <v>79858646.489999995</v>
      </c>
      <c r="D122" s="233">
        <v>4578</v>
      </c>
      <c r="E122" s="205">
        <v>-5323.56</v>
      </c>
      <c r="F122" s="207"/>
      <c r="G122" s="205">
        <v>79853322.930000007</v>
      </c>
      <c r="H122" s="207">
        <v>4578</v>
      </c>
    </row>
    <row r="123" spans="1:8" outlineLevel="2" x14ac:dyDescent="0.2">
      <c r="A123" s="208"/>
      <c r="B123" s="209" t="s">
        <v>152</v>
      </c>
      <c r="C123" s="210">
        <v>6646164</v>
      </c>
      <c r="D123" s="211">
        <v>381</v>
      </c>
      <c r="E123" s="212">
        <v>-296524.03000000003</v>
      </c>
      <c r="F123" s="218"/>
      <c r="G123" s="212">
        <v>6349639.9699999997</v>
      </c>
      <c r="H123" s="218">
        <v>381</v>
      </c>
    </row>
    <row r="124" spans="1:8" outlineLevel="2" x14ac:dyDescent="0.2">
      <c r="A124" s="208"/>
      <c r="B124" s="209" t="s">
        <v>153</v>
      </c>
      <c r="C124" s="210">
        <v>6646164</v>
      </c>
      <c r="D124" s="211">
        <v>381</v>
      </c>
      <c r="E124" s="212">
        <v>294728.24</v>
      </c>
      <c r="F124" s="218"/>
      <c r="G124" s="212">
        <v>6940892.2400000002</v>
      </c>
      <c r="H124" s="218">
        <v>381</v>
      </c>
    </row>
    <row r="125" spans="1:8" outlineLevel="2" x14ac:dyDescent="0.2">
      <c r="A125" s="208"/>
      <c r="B125" s="209" t="s">
        <v>154</v>
      </c>
      <c r="C125" s="210">
        <v>6646164</v>
      </c>
      <c r="D125" s="211">
        <v>381</v>
      </c>
      <c r="E125" s="212">
        <v>-1119.28</v>
      </c>
      <c r="F125" s="218"/>
      <c r="G125" s="212">
        <v>6645044.7199999997</v>
      </c>
      <c r="H125" s="218">
        <v>381</v>
      </c>
    </row>
    <row r="126" spans="1:8" outlineLevel="2" x14ac:dyDescent="0.2">
      <c r="A126" s="208"/>
      <c r="B126" s="209" t="s">
        <v>155</v>
      </c>
      <c r="C126" s="210">
        <v>6646164</v>
      </c>
      <c r="D126" s="211">
        <v>381</v>
      </c>
      <c r="E126" s="212">
        <v>-675.52</v>
      </c>
      <c r="F126" s="218"/>
      <c r="G126" s="212">
        <v>6645488.4800000004</v>
      </c>
      <c r="H126" s="218">
        <v>381</v>
      </c>
    </row>
    <row r="127" spans="1:8" outlineLevel="2" x14ac:dyDescent="0.2">
      <c r="A127" s="208"/>
      <c r="B127" s="209" t="s">
        <v>156</v>
      </c>
      <c r="C127" s="210">
        <v>6646164</v>
      </c>
      <c r="D127" s="211">
        <v>381</v>
      </c>
      <c r="E127" s="212">
        <v>2324.13</v>
      </c>
      <c r="F127" s="218"/>
      <c r="G127" s="212">
        <v>6648488.1299999999</v>
      </c>
      <c r="H127" s="218">
        <v>381</v>
      </c>
    </row>
    <row r="128" spans="1:8" outlineLevel="2" x14ac:dyDescent="0.2">
      <c r="A128" s="208"/>
      <c r="B128" s="209" t="s">
        <v>157</v>
      </c>
      <c r="C128" s="210">
        <v>6646164</v>
      </c>
      <c r="D128" s="211">
        <v>381</v>
      </c>
      <c r="E128" s="212">
        <v>1098.6199999999999</v>
      </c>
      <c r="F128" s="218"/>
      <c r="G128" s="212">
        <v>6647262.6200000001</v>
      </c>
      <c r="H128" s="218">
        <v>381</v>
      </c>
    </row>
    <row r="129" spans="1:8" outlineLevel="2" x14ac:dyDescent="0.2">
      <c r="A129" s="208"/>
      <c r="B129" s="209" t="s">
        <v>158</v>
      </c>
      <c r="C129" s="210">
        <v>6646164</v>
      </c>
      <c r="D129" s="211">
        <v>381</v>
      </c>
      <c r="E129" s="212">
        <v>-1183.8699999999999</v>
      </c>
      <c r="F129" s="218"/>
      <c r="G129" s="212">
        <v>6644980.1299999999</v>
      </c>
      <c r="H129" s="218">
        <v>381</v>
      </c>
    </row>
    <row r="130" spans="1:8" outlineLevel="2" x14ac:dyDescent="0.2">
      <c r="A130" s="208"/>
      <c r="B130" s="209" t="s">
        <v>159</v>
      </c>
      <c r="C130" s="210">
        <v>6646164</v>
      </c>
      <c r="D130" s="211">
        <v>381</v>
      </c>
      <c r="E130" s="212">
        <v>-34685.06</v>
      </c>
      <c r="F130" s="218"/>
      <c r="G130" s="212">
        <v>6611478.9400000004</v>
      </c>
      <c r="H130" s="218">
        <v>381</v>
      </c>
    </row>
    <row r="131" spans="1:8" ht="22.5" outlineLevel="2" x14ac:dyDescent="0.2">
      <c r="A131" s="208"/>
      <c r="B131" s="209" t="s">
        <v>160</v>
      </c>
      <c r="C131" s="210">
        <v>6646164</v>
      </c>
      <c r="D131" s="211">
        <v>381</v>
      </c>
      <c r="E131" s="212">
        <v>-504057.94</v>
      </c>
      <c r="F131" s="218"/>
      <c r="G131" s="212">
        <v>6142106.0599999996</v>
      </c>
      <c r="H131" s="218">
        <v>381</v>
      </c>
    </row>
    <row r="132" spans="1:8" outlineLevel="2" x14ac:dyDescent="0.2">
      <c r="A132" s="208"/>
      <c r="B132" s="209" t="s">
        <v>161</v>
      </c>
      <c r="C132" s="210">
        <v>6646164</v>
      </c>
      <c r="D132" s="211">
        <v>381</v>
      </c>
      <c r="E132" s="212">
        <v>485390.18</v>
      </c>
      <c r="F132" s="218"/>
      <c r="G132" s="212">
        <v>7131554.1799999997</v>
      </c>
      <c r="H132" s="218">
        <v>381</v>
      </c>
    </row>
    <row r="133" spans="1:8" outlineLevel="2" x14ac:dyDescent="0.2">
      <c r="A133" s="208"/>
      <c r="B133" s="209" t="s">
        <v>162</v>
      </c>
      <c r="C133" s="210">
        <v>6646164</v>
      </c>
      <c r="D133" s="211">
        <v>381</v>
      </c>
      <c r="E133" s="212">
        <v>-448700.53</v>
      </c>
      <c r="F133" s="218"/>
      <c r="G133" s="212">
        <v>6197463.4699999997</v>
      </c>
      <c r="H133" s="218">
        <v>381</v>
      </c>
    </row>
    <row r="134" spans="1:8" outlineLevel="2" x14ac:dyDescent="0.2">
      <c r="A134" s="208"/>
      <c r="B134" s="209" t="s">
        <v>163</v>
      </c>
      <c r="C134" s="210">
        <v>6750842.4900000002</v>
      </c>
      <c r="D134" s="211">
        <v>387</v>
      </c>
      <c r="E134" s="212">
        <v>498081.5</v>
      </c>
      <c r="F134" s="218"/>
      <c r="G134" s="212">
        <v>7248923.9900000002</v>
      </c>
      <c r="H134" s="218">
        <v>387</v>
      </c>
    </row>
    <row r="135" spans="1:8" ht="22.5" collapsed="1" x14ac:dyDescent="0.2">
      <c r="A135" s="231" t="s">
        <v>22</v>
      </c>
      <c r="B135" s="231" t="s">
        <v>23</v>
      </c>
      <c r="C135" s="232">
        <v>120525328.34</v>
      </c>
      <c r="D135" s="233">
        <v>3681</v>
      </c>
      <c r="E135" s="205">
        <v>-749.01</v>
      </c>
      <c r="F135" s="207"/>
      <c r="G135" s="205">
        <v>120524579.33</v>
      </c>
      <c r="H135" s="207">
        <v>3681</v>
      </c>
    </row>
    <row r="136" spans="1:8" outlineLevel="2" x14ac:dyDescent="0.2">
      <c r="A136" s="208"/>
      <c r="B136" s="209" t="s">
        <v>152</v>
      </c>
      <c r="C136" s="210">
        <v>12598266.58</v>
      </c>
      <c r="D136" s="211">
        <v>324</v>
      </c>
      <c r="E136" s="212">
        <v>0</v>
      </c>
      <c r="F136" s="218"/>
      <c r="G136" s="212">
        <v>12598266.58</v>
      </c>
      <c r="H136" s="218">
        <v>324</v>
      </c>
    </row>
    <row r="137" spans="1:8" outlineLevel="2" x14ac:dyDescent="0.2">
      <c r="A137" s="208"/>
      <c r="B137" s="209" t="s">
        <v>153</v>
      </c>
      <c r="C137" s="210">
        <v>11995541.609999999</v>
      </c>
      <c r="D137" s="211">
        <v>327</v>
      </c>
      <c r="E137" s="212">
        <v>-7924088.5800000001</v>
      </c>
      <c r="F137" s="218"/>
      <c r="G137" s="212">
        <v>4071453.03</v>
      </c>
      <c r="H137" s="218">
        <v>327</v>
      </c>
    </row>
    <row r="138" spans="1:8" outlineLevel="2" x14ac:dyDescent="0.2">
      <c r="A138" s="208"/>
      <c r="B138" s="209" t="s">
        <v>154</v>
      </c>
      <c r="C138" s="210">
        <v>12683787.58</v>
      </c>
      <c r="D138" s="211">
        <v>364</v>
      </c>
      <c r="E138" s="212">
        <v>-4359048.87</v>
      </c>
      <c r="F138" s="218"/>
      <c r="G138" s="212">
        <v>8324738.71</v>
      </c>
      <c r="H138" s="218">
        <v>364</v>
      </c>
    </row>
    <row r="139" spans="1:8" outlineLevel="2" x14ac:dyDescent="0.2">
      <c r="A139" s="208"/>
      <c r="B139" s="209" t="s">
        <v>155</v>
      </c>
      <c r="C139" s="210">
        <v>10744134.65</v>
      </c>
      <c r="D139" s="211">
        <v>339</v>
      </c>
      <c r="E139" s="212">
        <v>12283137.449999999</v>
      </c>
      <c r="F139" s="218"/>
      <c r="G139" s="212">
        <v>23027272.100000001</v>
      </c>
      <c r="H139" s="218">
        <v>339</v>
      </c>
    </row>
    <row r="140" spans="1:8" outlineLevel="2" x14ac:dyDescent="0.2">
      <c r="A140" s="208"/>
      <c r="B140" s="209" t="s">
        <v>156</v>
      </c>
      <c r="C140" s="210">
        <v>9003738.0800000001</v>
      </c>
      <c r="D140" s="211">
        <v>548</v>
      </c>
      <c r="E140" s="212">
        <v>-376680.48</v>
      </c>
      <c r="F140" s="218"/>
      <c r="G140" s="212">
        <v>8627057.5999999996</v>
      </c>
      <c r="H140" s="218">
        <v>548</v>
      </c>
    </row>
    <row r="141" spans="1:8" outlineLevel="2" x14ac:dyDescent="0.2">
      <c r="A141" s="208"/>
      <c r="B141" s="209" t="s">
        <v>157</v>
      </c>
      <c r="C141" s="210">
        <v>9003738.0800000001</v>
      </c>
      <c r="D141" s="211">
        <v>548</v>
      </c>
      <c r="E141" s="212">
        <v>-619906.66</v>
      </c>
      <c r="F141" s="218"/>
      <c r="G141" s="212">
        <v>8383831.4199999999</v>
      </c>
      <c r="H141" s="218">
        <v>548</v>
      </c>
    </row>
    <row r="142" spans="1:8" outlineLevel="2" x14ac:dyDescent="0.2">
      <c r="A142" s="208"/>
      <c r="B142" s="209" t="s">
        <v>158</v>
      </c>
      <c r="C142" s="210">
        <v>9003740.0800000001</v>
      </c>
      <c r="D142" s="211">
        <v>247</v>
      </c>
      <c r="E142" s="212">
        <v>544.76</v>
      </c>
      <c r="F142" s="218"/>
      <c r="G142" s="212">
        <v>9004284.8399999999</v>
      </c>
      <c r="H142" s="218">
        <v>247</v>
      </c>
    </row>
    <row r="143" spans="1:8" outlineLevel="2" x14ac:dyDescent="0.2">
      <c r="A143" s="208"/>
      <c r="B143" s="209" t="s">
        <v>159</v>
      </c>
      <c r="C143" s="210">
        <v>9003740.0800000001</v>
      </c>
      <c r="D143" s="211">
        <v>148</v>
      </c>
      <c r="E143" s="212">
        <v>995088.16</v>
      </c>
      <c r="F143" s="218"/>
      <c r="G143" s="212">
        <v>9998828.2400000002</v>
      </c>
      <c r="H143" s="218">
        <v>148</v>
      </c>
    </row>
    <row r="144" spans="1:8" ht="22.5" outlineLevel="2" x14ac:dyDescent="0.2">
      <c r="A144" s="208"/>
      <c r="B144" s="209" t="s">
        <v>160</v>
      </c>
      <c r="C144" s="210">
        <v>9003740.0800000001</v>
      </c>
      <c r="D144" s="211">
        <v>78</v>
      </c>
      <c r="E144" s="212">
        <v>-250.19</v>
      </c>
      <c r="F144" s="218"/>
      <c r="G144" s="212">
        <v>9003489.8900000006</v>
      </c>
      <c r="H144" s="218">
        <v>78</v>
      </c>
    </row>
    <row r="145" spans="1:8" outlineLevel="2" x14ac:dyDescent="0.2">
      <c r="A145" s="208"/>
      <c r="B145" s="209" t="s">
        <v>161</v>
      </c>
      <c r="C145" s="210">
        <v>9003740.0800000001</v>
      </c>
      <c r="D145" s="211">
        <v>96</v>
      </c>
      <c r="E145" s="212">
        <v>-6171.53</v>
      </c>
      <c r="F145" s="218"/>
      <c r="G145" s="212">
        <v>8997568.5500000007</v>
      </c>
      <c r="H145" s="218">
        <v>96</v>
      </c>
    </row>
    <row r="146" spans="1:8" outlineLevel="2" x14ac:dyDescent="0.2">
      <c r="A146" s="208"/>
      <c r="B146" s="209" t="s">
        <v>162</v>
      </c>
      <c r="C146" s="210">
        <v>9477423.4499999993</v>
      </c>
      <c r="D146" s="211">
        <v>110</v>
      </c>
      <c r="E146" s="212">
        <v>3275.85</v>
      </c>
      <c r="F146" s="218"/>
      <c r="G146" s="212">
        <v>9480699.3000000007</v>
      </c>
      <c r="H146" s="218">
        <v>110</v>
      </c>
    </row>
    <row r="147" spans="1:8" outlineLevel="2" x14ac:dyDescent="0.2">
      <c r="A147" s="208"/>
      <c r="B147" s="209" t="s">
        <v>163</v>
      </c>
      <c r="C147" s="210">
        <v>9003737.9900000002</v>
      </c>
      <c r="D147" s="211">
        <v>552</v>
      </c>
      <c r="E147" s="212">
        <v>3351.08</v>
      </c>
      <c r="F147" s="218"/>
      <c r="G147" s="212">
        <v>9007089.0700000003</v>
      </c>
      <c r="H147" s="218">
        <v>552</v>
      </c>
    </row>
    <row r="148" spans="1:8" collapsed="1" x14ac:dyDescent="0.2">
      <c r="A148" s="231" t="s">
        <v>198</v>
      </c>
      <c r="B148" s="231" t="s">
        <v>194</v>
      </c>
      <c r="C148" s="232">
        <v>75210431.519999996</v>
      </c>
      <c r="D148" s="233">
        <v>5041</v>
      </c>
      <c r="E148" s="205">
        <v>-9956.15</v>
      </c>
      <c r="F148" s="207"/>
      <c r="G148" s="205">
        <v>75200475.370000005</v>
      </c>
      <c r="H148" s="207">
        <v>5041</v>
      </c>
    </row>
    <row r="149" spans="1:8" outlineLevel="2" x14ac:dyDescent="0.2">
      <c r="A149" s="208"/>
      <c r="B149" s="209" t="s">
        <v>152</v>
      </c>
      <c r="C149" s="210">
        <v>6047950.2300000004</v>
      </c>
      <c r="D149" s="211">
        <v>399</v>
      </c>
      <c r="E149" s="212">
        <v>-1564578.86</v>
      </c>
      <c r="F149" s="218"/>
      <c r="G149" s="212">
        <v>4483371.37</v>
      </c>
      <c r="H149" s="218">
        <v>399</v>
      </c>
    </row>
    <row r="150" spans="1:8" outlineLevel="2" x14ac:dyDescent="0.2">
      <c r="A150" s="208"/>
      <c r="B150" s="209" t="s">
        <v>153</v>
      </c>
      <c r="C150" s="210">
        <v>6047950.2300000004</v>
      </c>
      <c r="D150" s="211">
        <v>399</v>
      </c>
      <c r="E150" s="212">
        <v>938292.33</v>
      </c>
      <c r="F150" s="218"/>
      <c r="G150" s="212">
        <v>6986242.5599999996</v>
      </c>
      <c r="H150" s="218">
        <v>399</v>
      </c>
    </row>
    <row r="151" spans="1:8" outlineLevel="2" x14ac:dyDescent="0.2">
      <c r="A151" s="208"/>
      <c r="B151" s="209" t="s">
        <v>154</v>
      </c>
      <c r="C151" s="210">
        <v>6047950.2300000004</v>
      </c>
      <c r="D151" s="211">
        <v>399</v>
      </c>
      <c r="E151" s="212">
        <v>613667</v>
      </c>
      <c r="F151" s="218"/>
      <c r="G151" s="212">
        <v>6661617.2300000004</v>
      </c>
      <c r="H151" s="218">
        <v>399</v>
      </c>
    </row>
    <row r="152" spans="1:8" outlineLevel="2" x14ac:dyDescent="0.2">
      <c r="A152" s="208"/>
      <c r="B152" s="209" t="s">
        <v>155</v>
      </c>
      <c r="C152" s="210">
        <v>6047950.2300000004</v>
      </c>
      <c r="D152" s="211">
        <v>399</v>
      </c>
      <c r="E152" s="212">
        <v>12410.28</v>
      </c>
      <c r="F152" s="218"/>
      <c r="G152" s="212">
        <v>6060360.5099999998</v>
      </c>
      <c r="H152" s="218">
        <v>399</v>
      </c>
    </row>
    <row r="153" spans="1:8" outlineLevel="2" x14ac:dyDescent="0.2">
      <c r="A153" s="208"/>
      <c r="B153" s="209" t="s">
        <v>156</v>
      </c>
      <c r="C153" s="210">
        <v>6047950.2300000004</v>
      </c>
      <c r="D153" s="211">
        <v>399</v>
      </c>
      <c r="E153" s="212">
        <v>-4691.67</v>
      </c>
      <c r="F153" s="218"/>
      <c r="G153" s="212">
        <v>6043258.5599999996</v>
      </c>
      <c r="H153" s="218">
        <v>399</v>
      </c>
    </row>
    <row r="154" spans="1:8" outlineLevel="2" x14ac:dyDescent="0.2">
      <c r="A154" s="208"/>
      <c r="B154" s="209" t="s">
        <v>157</v>
      </c>
      <c r="C154" s="210">
        <v>6047950.2300000004</v>
      </c>
      <c r="D154" s="211">
        <v>399</v>
      </c>
      <c r="E154" s="212">
        <v>-350146.11</v>
      </c>
      <c r="F154" s="218"/>
      <c r="G154" s="212">
        <v>5697804.1200000001</v>
      </c>
      <c r="H154" s="218">
        <v>399</v>
      </c>
    </row>
    <row r="155" spans="1:8" outlineLevel="2" x14ac:dyDescent="0.2">
      <c r="A155" s="208"/>
      <c r="B155" s="209" t="s">
        <v>158</v>
      </c>
      <c r="C155" s="210">
        <v>6047950.2300000004</v>
      </c>
      <c r="D155" s="211">
        <v>399</v>
      </c>
      <c r="E155" s="212">
        <v>353613.61</v>
      </c>
      <c r="F155" s="218"/>
      <c r="G155" s="212">
        <v>6401563.8399999999</v>
      </c>
      <c r="H155" s="218">
        <v>399</v>
      </c>
    </row>
    <row r="156" spans="1:8" outlineLevel="2" x14ac:dyDescent="0.2">
      <c r="A156" s="208"/>
      <c r="B156" s="209" t="s">
        <v>159</v>
      </c>
      <c r="C156" s="210">
        <v>6047950.2300000004</v>
      </c>
      <c r="D156" s="211">
        <v>399</v>
      </c>
      <c r="E156" s="212">
        <v>-1937.58</v>
      </c>
      <c r="F156" s="218"/>
      <c r="G156" s="212">
        <v>6046012.6500000004</v>
      </c>
      <c r="H156" s="218">
        <v>399</v>
      </c>
    </row>
    <row r="157" spans="1:8" ht="22.5" outlineLevel="2" x14ac:dyDescent="0.2">
      <c r="A157" s="208"/>
      <c r="B157" s="209" t="s">
        <v>160</v>
      </c>
      <c r="C157" s="210">
        <v>6047950.2300000004</v>
      </c>
      <c r="D157" s="211">
        <v>399</v>
      </c>
      <c r="E157" s="212">
        <v>3271.64</v>
      </c>
      <c r="F157" s="218"/>
      <c r="G157" s="212">
        <v>6051221.8700000001</v>
      </c>
      <c r="H157" s="218">
        <v>399</v>
      </c>
    </row>
    <row r="158" spans="1:8" outlineLevel="2" x14ac:dyDescent="0.2">
      <c r="A158" s="208"/>
      <c r="B158" s="209" t="s">
        <v>161</v>
      </c>
      <c r="C158" s="210">
        <v>6047950.2300000004</v>
      </c>
      <c r="D158" s="211">
        <v>399</v>
      </c>
      <c r="E158" s="212">
        <v>-78.97</v>
      </c>
      <c r="F158" s="218"/>
      <c r="G158" s="212">
        <v>6047871.2599999998</v>
      </c>
      <c r="H158" s="218">
        <v>399</v>
      </c>
    </row>
    <row r="159" spans="1:8" outlineLevel="2" x14ac:dyDescent="0.2">
      <c r="A159" s="208"/>
      <c r="B159" s="209" t="s">
        <v>162</v>
      </c>
      <c r="C159" s="210">
        <v>8622334.8599999994</v>
      </c>
      <c r="D159" s="211">
        <v>648</v>
      </c>
      <c r="E159" s="212">
        <v>178.33</v>
      </c>
      <c r="F159" s="218"/>
      <c r="G159" s="212">
        <v>8622513.1899999995</v>
      </c>
      <c r="H159" s="218">
        <v>648</v>
      </c>
    </row>
    <row r="160" spans="1:8" outlineLevel="2" x14ac:dyDescent="0.2">
      <c r="A160" s="208"/>
      <c r="B160" s="209" t="s">
        <v>163</v>
      </c>
      <c r="C160" s="210">
        <v>6108594.3600000003</v>
      </c>
      <c r="D160" s="211">
        <v>403</v>
      </c>
      <c r="E160" s="212">
        <v>-9956.15</v>
      </c>
      <c r="F160" s="218"/>
      <c r="G160" s="212">
        <v>6098638.21</v>
      </c>
      <c r="H160" s="218">
        <v>403</v>
      </c>
    </row>
    <row r="161" spans="1:8" ht="22.5" collapsed="1" x14ac:dyDescent="0.2">
      <c r="A161" s="231" t="s">
        <v>24</v>
      </c>
      <c r="B161" s="231" t="s">
        <v>25</v>
      </c>
      <c r="C161" s="232">
        <v>72209244.239999995</v>
      </c>
      <c r="D161" s="233">
        <v>4064</v>
      </c>
      <c r="E161" s="205">
        <v>-1919.77</v>
      </c>
      <c r="F161" s="207"/>
      <c r="G161" s="205">
        <v>72207324.469999999</v>
      </c>
      <c r="H161" s="207">
        <v>4064</v>
      </c>
    </row>
    <row r="162" spans="1:8" outlineLevel="2" x14ac:dyDescent="0.2">
      <c r="A162" s="208"/>
      <c r="B162" s="209" t="s">
        <v>152</v>
      </c>
      <c r="C162" s="210">
        <v>6098942.29</v>
      </c>
      <c r="D162" s="211">
        <v>329</v>
      </c>
      <c r="E162" s="212">
        <v>0</v>
      </c>
      <c r="F162" s="218"/>
      <c r="G162" s="212">
        <v>6098942.29</v>
      </c>
      <c r="H162" s="218">
        <v>329</v>
      </c>
    </row>
    <row r="163" spans="1:8" outlineLevel="2" x14ac:dyDescent="0.2">
      <c r="A163" s="208"/>
      <c r="B163" s="209" t="s">
        <v>153</v>
      </c>
      <c r="C163" s="210">
        <v>10619118.57</v>
      </c>
      <c r="D163" s="211">
        <v>554</v>
      </c>
      <c r="E163" s="212">
        <v>-5211057.3899999997</v>
      </c>
      <c r="F163" s="218"/>
      <c r="G163" s="212">
        <v>5408061.1799999997</v>
      </c>
      <c r="H163" s="218">
        <v>554</v>
      </c>
    </row>
    <row r="164" spans="1:8" outlineLevel="2" x14ac:dyDescent="0.2">
      <c r="A164" s="208"/>
      <c r="B164" s="209" t="s">
        <v>154</v>
      </c>
      <c r="C164" s="210">
        <v>10654497.66</v>
      </c>
      <c r="D164" s="211">
        <v>571</v>
      </c>
      <c r="E164" s="212">
        <v>5211057.3899999997</v>
      </c>
      <c r="F164" s="218"/>
      <c r="G164" s="212">
        <v>15865555.050000001</v>
      </c>
      <c r="H164" s="218">
        <v>571</v>
      </c>
    </row>
    <row r="165" spans="1:8" outlineLevel="2" x14ac:dyDescent="0.2">
      <c r="A165" s="208"/>
      <c r="B165" s="209" t="s">
        <v>155</v>
      </c>
      <c r="C165" s="210">
        <v>5738304.46</v>
      </c>
      <c r="D165" s="211">
        <v>353</v>
      </c>
      <c r="E165" s="212">
        <v>-2896.53</v>
      </c>
      <c r="F165" s="218"/>
      <c r="G165" s="212">
        <v>5735407.9299999997</v>
      </c>
      <c r="H165" s="218">
        <v>353</v>
      </c>
    </row>
    <row r="166" spans="1:8" outlineLevel="2" x14ac:dyDescent="0.2">
      <c r="A166" s="208"/>
      <c r="B166" s="209" t="s">
        <v>156</v>
      </c>
      <c r="C166" s="210">
        <v>5738304.46</v>
      </c>
      <c r="D166" s="211">
        <v>353</v>
      </c>
      <c r="E166" s="212">
        <v>2047.2</v>
      </c>
      <c r="F166" s="218"/>
      <c r="G166" s="212">
        <v>5740351.6600000001</v>
      </c>
      <c r="H166" s="218">
        <v>353</v>
      </c>
    </row>
    <row r="167" spans="1:8" outlineLevel="2" x14ac:dyDescent="0.2">
      <c r="A167" s="208"/>
      <c r="B167" s="209" t="s">
        <v>157</v>
      </c>
      <c r="C167" s="210">
        <v>5738304.46</v>
      </c>
      <c r="D167" s="211">
        <v>353</v>
      </c>
      <c r="E167" s="212">
        <v>-674</v>
      </c>
      <c r="F167" s="218"/>
      <c r="G167" s="212">
        <v>5737630.46</v>
      </c>
      <c r="H167" s="218">
        <v>353</v>
      </c>
    </row>
    <row r="168" spans="1:8" outlineLevel="2" x14ac:dyDescent="0.2">
      <c r="A168" s="208"/>
      <c r="B168" s="209" t="s">
        <v>158</v>
      </c>
      <c r="C168" s="210">
        <v>5738304.46</v>
      </c>
      <c r="D168" s="211">
        <v>353</v>
      </c>
      <c r="E168" s="212">
        <v>-1919.78</v>
      </c>
      <c r="F168" s="218"/>
      <c r="G168" s="212">
        <v>5736384.6799999997</v>
      </c>
      <c r="H168" s="218">
        <v>353</v>
      </c>
    </row>
    <row r="169" spans="1:8" outlineLevel="2" x14ac:dyDescent="0.2">
      <c r="A169" s="208"/>
      <c r="B169" s="209" t="s">
        <v>159</v>
      </c>
      <c r="C169" s="210">
        <v>5738304.46</v>
      </c>
      <c r="D169" s="211">
        <v>353</v>
      </c>
      <c r="E169" s="212">
        <v>-315734.45</v>
      </c>
      <c r="F169" s="218"/>
      <c r="G169" s="212">
        <v>5422570.0099999998</v>
      </c>
      <c r="H169" s="218">
        <v>353</v>
      </c>
    </row>
    <row r="170" spans="1:8" ht="22.5" outlineLevel="2" x14ac:dyDescent="0.2">
      <c r="A170" s="208"/>
      <c r="B170" s="209" t="s">
        <v>160</v>
      </c>
      <c r="C170" s="210">
        <v>5738304.46</v>
      </c>
      <c r="D170" s="211">
        <v>353</v>
      </c>
      <c r="E170" s="212">
        <v>-760753.64</v>
      </c>
      <c r="F170" s="218"/>
      <c r="G170" s="212">
        <v>4977550.82</v>
      </c>
      <c r="H170" s="218">
        <v>353</v>
      </c>
    </row>
    <row r="171" spans="1:8" outlineLevel="2" x14ac:dyDescent="0.2">
      <c r="A171" s="208"/>
      <c r="B171" s="209" t="s">
        <v>161</v>
      </c>
      <c r="C171" s="210">
        <v>2363258.46</v>
      </c>
      <c r="D171" s="211">
        <v>221</v>
      </c>
      <c r="E171" s="212">
        <v>1076386.96</v>
      </c>
      <c r="F171" s="218"/>
      <c r="G171" s="212">
        <v>3439645.42</v>
      </c>
      <c r="H171" s="218">
        <v>221</v>
      </c>
    </row>
    <row r="172" spans="1:8" outlineLevel="2" x14ac:dyDescent="0.2">
      <c r="A172" s="208"/>
      <c r="B172" s="209" t="s">
        <v>162</v>
      </c>
      <c r="C172" s="210">
        <v>5680342</v>
      </c>
      <c r="D172" s="211">
        <v>47</v>
      </c>
      <c r="E172" s="212">
        <v>3544.24</v>
      </c>
      <c r="F172" s="218"/>
      <c r="G172" s="212">
        <v>5683886.2400000002</v>
      </c>
      <c r="H172" s="218">
        <v>47</v>
      </c>
    </row>
    <row r="173" spans="1:8" outlineLevel="2" x14ac:dyDescent="0.2">
      <c r="A173" s="208"/>
      <c r="B173" s="209" t="s">
        <v>163</v>
      </c>
      <c r="C173" s="210">
        <v>2363258.5</v>
      </c>
      <c r="D173" s="211">
        <v>224</v>
      </c>
      <c r="E173" s="212">
        <v>-1919.77</v>
      </c>
      <c r="F173" s="218"/>
      <c r="G173" s="212">
        <v>2361338.73</v>
      </c>
      <c r="H173" s="218">
        <v>224</v>
      </c>
    </row>
    <row r="174" spans="1:8" collapsed="1" x14ac:dyDescent="0.2">
      <c r="A174" s="231" t="s">
        <v>116</v>
      </c>
      <c r="B174" s="231" t="s">
        <v>117</v>
      </c>
      <c r="C174" s="232">
        <v>16554114.630000001</v>
      </c>
      <c r="D174" s="233">
        <v>1341</v>
      </c>
      <c r="E174" s="205">
        <v>-1004.96</v>
      </c>
      <c r="F174" s="207"/>
      <c r="G174" s="205">
        <v>16553109.67</v>
      </c>
      <c r="H174" s="207">
        <v>1341</v>
      </c>
    </row>
    <row r="175" spans="1:8" outlineLevel="2" x14ac:dyDescent="0.2">
      <c r="A175" s="208"/>
      <c r="B175" s="209" t="s">
        <v>152</v>
      </c>
      <c r="C175" s="210">
        <v>1609184.08</v>
      </c>
      <c r="D175" s="211">
        <v>117</v>
      </c>
      <c r="E175" s="212">
        <v>0</v>
      </c>
      <c r="F175" s="218"/>
      <c r="G175" s="212">
        <v>1609184.08</v>
      </c>
      <c r="H175" s="218">
        <v>117</v>
      </c>
    </row>
    <row r="176" spans="1:8" outlineLevel="2" x14ac:dyDescent="0.2">
      <c r="A176" s="208"/>
      <c r="B176" s="209" t="s">
        <v>153</v>
      </c>
      <c r="C176" s="210">
        <v>1084591.06</v>
      </c>
      <c r="D176" s="211">
        <v>98</v>
      </c>
      <c r="E176" s="212">
        <v>-1985</v>
      </c>
      <c r="F176" s="218"/>
      <c r="G176" s="212">
        <v>1082606.06</v>
      </c>
      <c r="H176" s="218">
        <v>98</v>
      </c>
    </row>
    <row r="177" spans="1:8" outlineLevel="2" x14ac:dyDescent="0.2">
      <c r="A177" s="208"/>
      <c r="B177" s="209" t="s">
        <v>154</v>
      </c>
      <c r="C177" s="210">
        <v>1340622.26</v>
      </c>
      <c r="D177" s="211">
        <v>107</v>
      </c>
      <c r="E177" s="212">
        <v>1946.96</v>
      </c>
      <c r="F177" s="218"/>
      <c r="G177" s="212">
        <v>1342569.22</v>
      </c>
      <c r="H177" s="218">
        <v>107</v>
      </c>
    </row>
    <row r="178" spans="1:8" outlineLevel="2" x14ac:dyDescent="0.2">
      <c r="A178" s="208"/>
      <c r="B178" s="209" t="s">
        <v>155</v>
      </c>
      <c r="C178" s="210">
        <v>1340622.26</v>
      </c>
      <c r="D178" s="211">
        <v>107</v>
      </c>
      <c r="E178" s="212">
        <v>-3871.35</v>
      </c>
      <c r="F178" s="218"/>
      <c r="G178" s="212">
        <v>1336750.9099999999</v>
      </c>
      <c r="H178" s="218">
        <v>107</v>
      </c>
    </row>
    <row r="179" spans="1:8" outlineLevel="2" x14ac:dyDescent="0.2">
      <c r="A179" s="208"/>
      <c r="B179" s="209" t="s">
        <v>156</v>
      </c>
      <c r="C179" s="210">
        <v>1340622.26</v>
      </c>
      <c r="D179" s="211">
        <v>107</v>
      </c>
      <c r="E179" s="212">
        <v>-2336.96</v>
      </c>
      <c r="F179" s="218"/>
      <c r="G179" s="212">
        <v>1338285.3</v>
      </c>
      <c r="H179" s="218">
        <v>107</v>
      </c>
    </row>
    <row r="180" spans="1:8" outlineLevel="2" x14ac:dyDescent="0.2">
      <c r="A180" s="208"/>
      <c r="B180" s="209" t="s">
        <v>157</v>
      </c>
      <c r="C180" s="210">
        <v>1340622.26</v>
      </c>
      <c r="D180" s="211">
        <v>107</v>
      </c>
      <c r="E180" s="212">
        <v>-381.9</v>
      </c>
      <c r="F180" s="218"/>
      <c r="G180" s="212">
        <v>1340240.3600000001</v>
      </c>
      <c r="H180" s="218">
        <v>107</v>
      </c>
    </row>
    <row r="181" spans="1:8" outlineLevel="2" x14ac:dyDescent="0.2">
      <c r="A181" s="208"/>
      <c r="B181" s="209" t="s">
        <v>158</v>
      </c>
      <c r="C181" s="210">
        <v>1340622.26</v>
      </c>
      <c r="D181" s="211">
        <v>107</v>
      </c>
      <c r="E181" s="212">
        <v>-111257.22</v>
      </c>
      <c r="F181" s="218"/>
      <c r="G181" s="212">
        <v>1229365.04</v>
      </c>
      <c r="H181" s="218">
        <v>107</v>
      </c>
    </row>
    <row r="182" spans="1:8" outlineLevel="2" x14ac:dyDescent="0.2">
      <c r="A182" s="208"/>
      <c r="B182" s="209" t="s">
        <v>159</v>
      </c>
      <c r="C182" s="210">
        <v>1340622.26</v>
      </c>
      <c r="D182" s="211">
        <v>107</v>
      </c>
      <c r="E182" s="212">
        <v>-170297.27</v>
      </c>
      <c r="F182" s="218"/>
      <c r="G182" s="212">
        <v>1170324.99</v>
      </c>
      <c r="H182" s="218">
        <v>107</v>
      </c>
    </row>
    <row r="183" spans="1:8" ht="22.5" outlineLevel="2" x14ac:dyDescent="0.2">
      <c r="A183" s="208"/>
      <c r="B183" s="209" t="s">
        <v>160</v>
      </c>
      <c r="C183" s="210">
        <v>1340622.26</v>
      </c>
      <c r="D183" s="211">
        <v>107</v>
      </c>
      <c r="E183" s="212">
        <v>-281951.55</v>
      </c>
      <c r="F183" s="218"/>
      <c r="G183" s="212">
        <v>1058670.71</v>
      </c>
      <c r="H183" s="218">
        <v>107</v>
      </c>
    </row>
    <row r="184" spans="1:8" outlineLevel="2" x14ac:dyDescent="0.2">
      <c r="A184" s="208"/>
      <c r="B184" s="209" t="s">
        <v>161</v>
      </c>
      <c r="C184" s="210">
        <v>1340622.26</v>
      </c>
      <c r="D184" s="211">
        <v>107</v>
      </c>
      <c r="E184" s="212">
        <v>336886.46</v>
      </c>
      <c r="F184" s="218"/>
      <c r="G184" s="212">
        <v>1677508.72</v>
      </c>
      <c r="H184" s="218">
        <v>107</v>
      </c>
    </row>
    <row r="185" spans="1:8" outlineLevel="2" x14ac:dyDescent="0.2">
      <c r="A185" s="208"/>
      <c r="B185" s="209" t="s">
        <v>162</v>
      </c>
      <c r="C185" s="210">
        <v>1794739.15</v>
      </c>
      <c r="D185" s="211">
        <v>163</v>
      </c>
      <c r="E185" s="212">
        <v>233247.83</v>
      </c>
      <c r="F185" s="218"/>
      <c r="G185" s="212">
        <v>2027986.98</v>
      </c>
      <c r="H185" s="218">
        <v>163</v>
      </c>
    </row>
    <row r="186" spans="1:8" outlineLevel="2" x14ac:dyDescent="0.2">
      <c r="A186" s="208"/>
      <c r="B186" s="209" t="s">
        <v>163</v>
      </c>
      <c r="C186" s="210">
        <v>1340622.26</v>
      </c>
      <c r="D186" s="211">
        <v>107</v>
      </c>
      <c r="E186" s="212">
        <v>-1004.96</v>
      </c>
      <c r="F186" s="218"/>
      <c r="G186" s="212">
        <v>1339617.3</v>
      </c>
      <c r="H186" s="218">
        <v>107</v>
      </c>
    </row>
    <row r="187" spans="1:8" ht="22.5" collapsed="1" x14ac:dyDescent="0.2">
      <c r="A187" s="231" t="s">
        <v>26</v>
      </c>
      <c r="B187" s="231" t="s">
        <v>27</v>
      </c>
      <c r="C187" s="232">
        <v>42264188.450000003</v>
      </c>
      <c r="D187" s="233">
        <v>1857</v>
      </c>
      <c r="E187" s="205">
        <v>-834535.25</v>
      </c>
      <c r="F187" s="207">
        <v>-33</v>
      </c>
      <c r="G187" s="205">
        <v>41429653.200000003</v>
      </c>
      <c r="H187" s="207">
        <v>1824</v>
      </c>
    </row>
    <row r="188" spans="1:8" outlineLevel="2" x14ac:dyDescent="0.2">
      <c r="A188" s="208"/>
      <c r="B188" s="209" t="s">
        <v>152</v>
      </c>
      <c r="C188" s="210">
        <v>2317417.84</v>
      </c>
      <c r="D188" s="211">
        <v>113</v>
      </c>
      <c r="E188" s="212">
        <v>0</v>
      </c>
      <c r="F188" s="218">
        <v>0</v>
      </c>
      <c r="G188" s="212">
        <v>2317417.84</v>
      </c>
      <c r="H188" s="218">
        <v>113</v>
      </c>
    </row>
    <row r="189" spans="1:8" outlineLevel="2" x14ac:dyDescent="0.2">
      <c r="A189" s="208"/>
      <c r="B189" s="209" t="s">
        <v>153</v>
      </c>
      <c r="C189" s="210">
        <v>4457928.7699999996</v>
      </c>
      <c r="D189" s="211">
        <v>185</v>
      </c>
      <c r="E189" s="212">
        <v>-554244.17000000004</v>
      </c>
      <c r="F189" s="218">
        <v>-33</v>
      </c>
      <c r="G189" s="212">
        <v>3903684.6</v>
      </c>
      <c r="H189" s="218">
        <v>152</v>
      </c>
    </row>
    <row r="190" spans="1:8" outlineLevel="2" x14ac:dyDescent="0.2">
      <c r="A190" s="208"/>
      <c r="B190" s="209" t="s">
        <v>154</v>
      </c>
      <c r="C190" s="210">
        <v>5490076.5199999996</v>
      </c>
      <c r="D190" s="211">
        <v>183</v>
      </c>
      <c r="E190" s="212">
        <v>-2370181.0499999998</v>
      </c>
      <c r="F190" s="218"/>
      <c r="G190" s="212">
        <v>3119895.47</v>
      </c>
      <c r="H190" s="218">
        <v>183</v>
      </c>
    </row>
    <row r="191" spans="1:8" outlineLevel="2" x14ac:dyDescent="0.2">
      <c r="A191" s="208"/>
      <c r="B191" s="209" t="s">
        <v>155</v>
      </c>
      <c r="C191" s="210">
        <v>3732934.89</v>
      </c>
      <c r="D191" s="211">
        <v>161</v>
      </c>
      <c r="E191" s="212">
        <v>2924425.22</v>
      </c>
      <c r="F191" s="218"/>
      <c r="G191" s="212">
        <v>6657360.1100000003</v>
      </c>
      <c r="H191" s="218">
        <v>161</v>
      </c>
    </row>
    <row r="192" spans="1:8" outlineLevel="2" x14ac:dyDescent="0.2">
      <c r="A192" s="208"/>
      <c r="B192" s="209" t="s">
        <v>156</v>
      </c>
      <c r="C192" s="210">
        <v>2591055.54</v>
      </c>
      <c r="D192" s="211">
        <v>112</v>
      </c>
      <c r="E192" s="212">
        <v>0</v>
      </c>
      <c r="F192" s="218"/>
      <c r="G192" s="212">
        <v>2591055.54</v>
      </c>
      <c r="H192" s="218">
        <v>112</v>
      </c>
    </row>
    <row r="193" spans="1:8" outlineLevel="2" x14ac:dyDescent="0.2">
      <c r="A193" s="208"/>
      <c r="B193" s="209" t="s">
        <v>157</v>
      </c>
      <c r="C193" s="210">
        <v>3304010.84</v>
      </c>
      <c r="D193" s="211">
        <v>157</v>
      </c>
      <c r="E193" s="212">
        <v>0</v>
      </c>
      <c r="F193" s="218"/>
      <c r="G193" s="212">
        <v>3304010.84</v>
      </c>
      <c r="H193" s="218">
        <v>157</v>
      </c>
    </row>
    <row r="194" spans="1:8" outlineLevel="2" x14ac:dyDescent="0.2">
      <c r="A194" s="208"/>
      <c r="B194" s="209" t="s">
        <v>158</v>
      </c>
      <c r="C194" s="210">
        <v>3425525.5</v>
      </c>
      <c r="D194" s="211">
        <v>163</v>
      </c>
      <c r="E194" s="212">
        <v>0</v>
      </c>
      <c r="F194" s="218"/>
      <c r="G194" s="212">
        <v>3425525.5</v>
      </c>
      <c r="H194" s="218">
        <v>163</v>
      </c>
    </row>
    <row r="195" spans="1:8" outlineLevel="2" x14ac:dyDescent="0.2">
      <c r="A195" s="208"/>
      <c r="B195" s="209" t="s">
        <v>159</v>
      </c>
      <c r="C195" s="210">
        <v>3037682.34</v>
      </c>
      <c r="D195" s="211">
        <v>134</v>
      </c>
      <c r="E195" s="212">
        <v>0</v>
      </c>
      <c r="F195" s="218"/>
      <c r="G195" s="212">
        <v>3037682.34</v>
      </c>
      <c r="H195" s="218">
        <v>134</v>
      </c>
    </row>
    <row r="196" spans="1:8" ht="22.5" outlineLevel="2" x14ac:dyDescent="0.2">
      <c r="A196" s="208"/>
      <c r="B196" s="209" t="s">
        <v>160</v>
      </c>
      <c r="C196" s="210">
        <v>3391122.29</v>
      </c>
      <c r="D196" s="211">
        <v>160</v>
      </c>
      <c r="E196" s="212">
        <v>0</v>
      </c>
      <c r="F196" s="218"/>
      <c r="G196" s="212">
        <v>3391122.29</v>
      </c>
      <c r="H196" s="218">
        <v>160</v>
      </c>
    </row>
    <row r="197" spans="1:8" outlineLevel="2" x14ac:dyDescent="0.2">
      <c r="A197" s="208"/>
      <c r="B197" s="209" t="s">
        <v>161</v>
      </c>
      <c r="C197" s="210">
        <v>3103245.37</v>
      </c>
      <c r="D197" s="211">
        <v>119</v>
      </c>
      <c r="E197" s="212">
        <v>-365832.13</v>
      </c>
      <c r="F197" s="218"/>
      <c r="G197" s="212">
        <v>2737413.24</v>
      </c>
      <c r="H197" s="218">
        <v>119</v>
      </c>
    </row>
    <row r="198" spans="1:8" outlineLevel="2" x14ac:dyDescent="0.2">
      <c r="A198" s="208"/>
      <c r="B198" s="209" t="s">
        <v>162</v>
      </c>
      <c r="C198" s="210">
        <v>3642106.98</v>
      </c>
      <c r="D198" s="211">
        <v>182</v>
      </c>
      <c r="E198" s="212">
        <v>-428002.35</v>
      </c>
      <c r="F198" s="218"/>
      <c r="G198" s="212">
        <v>3214104.63</v>
      </c>
      <c r="H198" s="218">
        <v>182</v>
      </c>
    </row>
    <row r="199" spans="1:8" outlineLevel="2" x14ac:dyDescent="0.2">
      <c r="A199" s="208"/>
      <c r="B199" s="209" t="s">
        <v>163</v>
      </c>
      <c r="C199" s="210">
        <v>3771081.57</v>
      </c>
      <c r="D199" s="211">
        <v>188</v>
      </c>
      <c r="E199" s="212">
        <v>-40700.769999999997</v>
      </c>
      <c r="F199" s="218"/>
      <c r="G199" s="212">
        <v>3730380.7999999998</v>
      </c>
      <c r="H199" s="218">
        <v>188</v>
      </c>
    </row>
    <row r="200" spans="1:8" ht="22.5" collapsed="1" x14ac:dyDescent="0.2">
      <c r="A200" s="231" t="s">
        <v>28</v>
      </c>
      <c r="B200" s="231" t="s">
        <v>29</v>
      </c>
      <c r="C200" s="232">
        <v>28128303.199999999</v>
      </c>
      <c r="D200" s="233">
        <v>1767</v>
      </c>
      <c r="E200" s="205">
        <v>-974973.9</v>
      </c>
      <c r="F200" s="207">
        <v>-48</v>
      </c>
      <c r="G200" s="205">
        <v>27153329.300000001</v>
      </c>
      <c r="H200" s="207">
        <v>1719</v>
      </c>
    </row>
    <row r="201" spans="1:8" outlineLevel="2" x14ac:dyDescent="0.2">
      <c r="A201" s="208"/>
      <c r="B201" s="209" t="s">
        <v>152</v>
      </c>
      <c r="C201" s="210">
        <v>3483428.79</v>
      </c>
      <c r="D201" s="211">
        <v>215</v>
      </c>
      <c r="E201" s="212">
        <v>0</v>
      </c>
      <c r="F201" s="218">
        <v>0</v>
      </c>
      <c r="G201" s="212">
        <v>3483428.79</v>
      </c>
      <c r="H201" s="218">
        <v>215</v>
      </c>
    </row>
    <row r="202" spans="1:8" outlineLevel="2" x14ac:dyDescent="0.2">
      <c r="A202" s="208"/>
      <c r="B202" s="209" t="s">
        <v>153</v>
      </c>
      <c r="C202" s="210">
        <v>1057013.27</v>
      </c>
      <c r="D202" s="211">
        <v>93</v>
      </c>
      <c r="E202" s="212">
        <v>-4351.8900000000003</v>
      </c>
      <c r="F202" s="218">
        <v>-31</v>
      </c>
      <c r="G202" s="212">
        <v>1052661.3799999999</v>
      </c>
      <c r="H202" s="218">
        <v>62</v>
      </c>
    </row>
    <row r="203" spans="1:8" outlineLevel="2" x14ac:dyDescent="0.2">
      <c r="A203" s="208"/>
      <c r="B203" s="209" t="s">
        <v>154</v>
      </c>
      <c r="C203" s="210">
        <v>2196511.81</v>
      </c>
      <c r="D203" s="211">
        <v>149</v>
      </c>
      <c r="E203" s="212">
        <v>3881.77</v>
      </c>
      <c r="F203" s="218">
        <v>-17</v>
      </c>
      <c r="G203" s="212">
        <v>2200393.58</v>
      </c>
      <c r="H203" s="218">
        <v>132</v>
      </c>
    </row>
    <row r="204" spans="1:8" outlineLevel="2" x14ac:dyDescent="0.2">
      <c r="A204" s="208"/>
      <c r="B204" s="209" t="s">
        <v>155</v>
      </c>
      <c r="C204" s="210">
        <v>2196511.81</v>
      </c>
      <c r="D204" s="211">
        <v>149</v>
      </c>
      <c r="E204" s="212">
        <v>-3329.96</v>
      </c>
      <c r="F204" s="218"/>
      <c r="G204" s="212">
        <v>2193181.85</v>
      </c>
      <c r="H204" s="218">
        <v>149</v>
      </c>
    </row>
    <row r="205" spans="1:8" outlineLevel="2" x14ac:dyDescent="0.2">
      <c r="A205" s="208"/>
      <c r="B205" s="209" t="s">
        <v>156</v>
      </c>
      <c r="C205" s="210">
        <v>2196511.81</v>
      </c>
      <c r="D205" s="211">
        <v>149</v>
      </c>
      <c r="E205" s="212">
        <v>2563.9299999999998</v>
      </c>
      <c r="F205" s="218"/>
      <c r="G205" s="212">
        <v>2199075.7400000002</v>
      </c>
      <c r="H205" s="218">
        <v>149</v>
      </c>
    </row>
    <row r="206" spans="1:8" outlineLevel="2" x14ac:dyDescent="0.2">
      <c r="A206" s="208"/>
      <c r="B206" s="209" t="s">
        <v>157</v>
      </c>
      <c r="C206" s="210">
        <v>2196511.81</v>
      </c>
      <c r="D206" s="211">
        <v>149</v>
      </c>
      <c r="E206" s="212">
        <v>-4226.88</v>
      </c>
      <c r="F206" s="218"/>
      <c r="G206" s="212">
        <v>2192284.9300000002</v>
      </c>
      <c r="H206" s="218">
        <v>149</v>
      </c>
    </row>
    <row r="207" spans="1:8" outlineLevel="2" x14ac:dyDescent="0.2">
      <c r="A207" s="208"/>
      <c r="B207" s="209" t="s">
        <v>158</v>
      </c>
      <c r="C207" s="210">
        <v>2196511.81</v>
      </c>
      <c r="D207" s="211">
        <v>149</v>
      </c>
      <c r="E207" s="212">
        <v>5298.73</v>
      </c>
      <c r="F207" s="218"/>
      <c r="G207" s="212">
        <v>2201810.54</v>
      </c>
      <c r="H207" s="218">
        <v>149</v>
      </c>
    </row>
    <row r="208" spans="1:8" outlineLevel="2" x14ac:dyDescent="0.2">
      <c r="A208" s="208"/>
      <c r="B208" s="209" t="s">
        <v>159</v>
      </c>
      <c r="C208" s="210">
        <v>2196511.81</v>
      </c>
      <c r="D208" s="211">
        <v>149</v>
      </c>
      <c r="E208" s="212">
        <v>-5052.6899999999996</v>
      </c>
      <c r="F208" s="218"/>
      <c r="G208" s="212">
        <v>2191459.12</v>
      </c>
      <c r="H208" s="218">
        <v>149</v>
      </c>
    </row>
    <row r="209" spans="1:8" ht="22.5" outlineLevel="2" x14ac:dyDescent="0.2">
      <c r="A209" s="208"/>
      <c r="B209" s="209" t="s">
        <v>160</v>
      </c>
      <c r="C209" s="210">
        <v>2196511.81</v>
      </c>
      <c r="D209" s="211">
        <v>149</v>
      </c>
      <c r="E209" s="212">
        <v>3519.02</v>
      </c>
      <c r="F209" s="218"/>
      <c r="G209" s="212">
        <v>2200030.83</v>
      </c>
      <c r="H209" s="218">
        <v>149</v>
      </c>
    </row>
    <row r="210" spans="1:8" outlineLevel="2" x14ac:dyDescent="0.2">
      <c r="A210" s="208"/>
      <c r="B210" s="209" t="s">
        <v>161</v>
      </c>
      <c r="C210" s="210">
        <v>2196511.81</v>
      </c>
      <c r="D210" s="211">
        <v>149</v>
      </c>
      <c r="E210" s="212">
        <v>-8027.9</v>
      </c>
      <c r="F210" s="218"/>
      <c r="G210" s="212">
        <v>2188483.91</v>
      </c>
      <c r="H210" s="218">
        <v>149</v>
      </c>
    </row>
    <row r="211" spans="1:8" outlineLevel="2" x14ac:dyDescent="0.2">
      <c r="A211" s="208"/>
      <c r="B211" s="209" t="s">
        <v>162</v>
      </c>
      <c r="C211" s="210">
        <v>3819254.85</v>
      </c>
      <c r="D211" s="211">
        <v>118</v>
      </c>
      <c r="E211" s="212">
        <v>9725.8700000000008</v>
      </c>
      <c r="F211" s="218"/>
      <c r="G211" s="212">
        <v>3828980.72</v>
      </c>
      <c r="H211" s="218">
        <v>118</v>
      </c>
    </row>
    <row r="212" spans="1:8" outlineLevel="2" x14ac:dyDescent="0.2">
      <c r="A212" s="208"/>
      <c r="B212" s="209" t="s">
        <v>163</v>
      </c>
      <c r="C212" s="210">
        <v>2196511.81</v>
      </c>
      <c r="D212" s="211">
        <v>149</v>
      </c>
      <c r="E212" s="212">
        <v>-974973.9</v>
      </c>
      <c r="F212" s="218">
        <v>0</v>
      </c>
      <c r="G212" s="212">
        <v>1221537.9099999999</v>
      </c>
      <c r="H212" s="218">
        <v>149</v>
      </c>
    </row>
    <row r="213" spans="1:8" ht="22.5" collapsed="1" x14ac:dyDescent="0.2">
      <c r="A213" s="231" t="s">
        <v>30</v>
      </c>
      <c r="B213" s="231" t="s">
        <v>31</v>
      </c>
      <c r="C213" s="232">
        <v>24875592.129999999</v>
      </c>
      <c r="D213" s="233">
        <v>1023</v>
      </c>
      <c r="E213" s="205">
        <v>-867.88</v>
      </c>
      <c r="F213" s="207"/>
      <c r="G213" s="205">
        <v>24874724.25</v>
      </c>
      <c r="H213" s="207">
        <v>1023</v>
      </c>
    </row>
    <row r="214" spans="1:8" outlineLevel="2" x14ac:dyDescent="0.2">
      <c r="A214" s="208"/>
      <c r="B214" s="209" t="s">
        <v>152</v>
      </c>
      <c r="C214" s="210">
        <v>1854112.76</v>
      </c>
      <c r="D214" s="211">
        <v>61</v>
      </c>
      <c r="E214" s="212">
        <v>0</v>
      </c>
      <c r="F214" s="218"/>
      <c r="G214" s="212">
        <v>1854112.76</v>
      </c>
      <c r="H214" s="218">
        <v>61</v>
      </c>
    </row>
    <row r="215" spans="1:8" outlineLevel="2" x14ac:dyDescent="0.2">
      <c r="A215" s="208"/>
      <c r="B215" s="209" t="s">
        <v>153</v>
      </c>
      <c r="C215" s="210">
        <v>3165440.74</v>
      </c>
      <c r="D215" s="211">
        <v>113</v>
      </c>
      <c r="E215" s="212">
        <v>0</v>
      </c>
      <c r="F215" s="218"/>
      <c r="G215" s="212">
        <v>3165440.74</v>
      </c>
      <c r="H215" s="218">
        <v>113</v>
      </c>
    </row>
    <row r="216" spans="1:8" outlineLevel="2" x14ac:dyDescent="0.2">
      <c r="A216" s="208"/>
      <c r="B216" s="209" t="s">
        <v>154</v>
      </c>
      <c r="C216" s="210">
        <v>2761050.78</v>
      </c>
      <c r="D216" s="211">
        <v>74</v>
      </c>
      <c r="E216" s="212">
        <v>-1460017.22</v>
      </c>
      <c r="F216" s="218"/>
      <c r="G216" s="212">
        <v>1301033.56</v>
      </c>
      <c r="H216" s="218">
        <v>74</v>
      </c>
    </row>
    <row r="217" spans="1:8" outlineLevel="2" x14ac:dyDescent="0.2">
      <c r="A217" s="208"/>
      <c r="B217" s="209" t="s">
        <v>155</v>
      </c>
      <c r="C217" s="210">
        <v>2502027.2799999998</v>
      </c>
      <c r="D217" s="211">
        <v>75</v>
      </c>
      <c r="E217" s="212">
        <v>1460017.22</v>
      </c>
      <c r="F217" s="218"/>
      <c r="G217" s="212">
        <v>3962044.5</v>
      </c>
      <c r="H217" s="218">
        <v>75</v>
      </c>
    </row>
    <row r="218" spans="1:8" outlineLevel="2" x14ac:dyDescent="0.2">
      <c r="A218" s="208"/>
      <c r="B218" s="209" t="s">
        <v>156</v>
      </c>
      <c r="C218" s="210">
        <v>1824120.1</v>
      </c>
      <c r="D218" s="211">
        <v>85</v>
      </c>
      <c r="E218" s="212">
        <v>-13985.06</v>
      </c>
      <c r="F218" s="218"/>
      <c r="G218" s="212">
        <v>1810135.04</v>
      </c>
      <c r="H218" s="218">
        <v>85</v>
      </c>
    </row>
    <row r="219" spans="1:8" outlineLevel="2" x14ac:dyDescent="0.2">
      <c r="A219" s="208"/>
      <c r="B219" s="209" t="s">
        <v>157</v>
      </c>
      <c r="C219" s="210">
        <v>1824120.1</v>
      </c>
      <c r="D219" s="211">
        <v>86</v>
      </c>
      <c r="E219" s="212">
        <v>-204255.71</v>
      </c>
      <c r="F219" s="218"/>
      <c r="G219" s="212">
        <v>1619864.39</v>
      </c>
      <c r="H219" s="218">
        <v>86</v>
      </c>
    </row>
    <row r="220" spans="1:8" outlineLevel="2" x14ac:dyDescent="0.2">
      <c r="A220" s="208"/>
      <c r="B220" s="209" t="s">
        <v>158</v>
      </c>
      <c r="C220" s="210">
        <v>1824120.1</v>
      </c>
      <c r="D220" s="211">
        <v>87</v>
      </c>
      <c r="E220" s="212">
        <v>-399206.94</v>
      </c>
      <c r="F220" s="218"/>
      <c r="G220" s="212">
        <v>1424913.16</v>
      </c>
      <c r="H220" s="218">
        <v>87</v>
      </c>
    </row>
    <row r="221" spans="1:8" outlineLevel="2" x14ac:dyDescent="0.2">
      <c r="A221" s="208"/>
      <c r="B221" s="209" t="s">
        <v>159</v>
      </c>
      <c r="C221" s="210">
        <v>1824120.1</v>
      </c>
      <c r="D221" s="211">
        <v>90</v>
      </c>
      <c r="E221" s="212">
        <v>-443748.74</v>
      </c>
      <c r="F221" s="218"/>
      <c r="G221" s="212">
        <v>1380371.36</v>
      </c>
      <c r="H221" s="218">
        <v>90</v>
      </c>
    </row>
    <row r="222" spans="1:8" ht="22.5" outlineLevel="2" x14ac:dyDescent="0.2">
      <c r="A222" s="208"/>
      <c r="B222" s="209" t="s">
        <v>160</v>
      </c>
      <c r="C222" s="210">
        <v>1824120.1</v>
      </c>
      <c r="D222" s="211">
        <v>90</v>
      </c>
      <c r="E222" s="212">
        <v>-319354.90999999997</v>
      </c>
      <c r="F222" s="218"/>
      <c r="G222" s="212">
        <v>1504765.19</v>
      </c>
      <c r="H222" s="218">
        <v>90</v>
      </c>
    </row>
    <row r="223" spans="1:8" outlineLevel="2" x14ac:dyDescent="0.2">
      <c r="A223" s="208"/>
      <c r="B223" s="209" t="s">
        <v>161</v>
      </c>
      <c r="C223" s="210">
        <v>1824120.1</v>
      </c>
      <c r="D223" s="211">
        <v>90</v>
      </c>
      <c r="E223" s="212">
        <v>487086.56</v>
      </c>
      <c r="F223" s="218"/>
      <c r="G223" s="212">
        <v>2311206.66</v>
      </c>
      <c r="H223" s="218">
        <v>90</v>
      </c>
    </row>
    <row r="224" spans="1:8" outlineLevel="2" x14ac:dyDescent="0.2">
      <c r="A224" s="208"/>
      <c r="B224" s="209" t="s">
        <v>162</v>
      </c>
      <c r="C224" s="210">
        <v>1824120.1</v>
      </c>
      <c r="D224" s="211">
        <v>90</v>
      </c>
      <c r="E224" s="212">
        <v>587113.17000000004</v>
      </c>
      <c r="F224" s="218"/>
      <c r="G224" s="212">
        <v>2411233.27</v>
      </c>
      <c r="H224" s="218">
        <v>90</v>
      </c>
    </row>
    <row r="225" spans="1:8" outlineLevel="2" x14ac:dyDescent="0.2">
      <c r="A225" s="208"/>
      <c r="B225" s="209" t="s">
        <v>163</v>
      </c>
      <c r="C225" s="210">
        <v>1824119.87</v>
      </c>
      <c r="D225" s="211">
        <v>82</v>
      </c>
      <c r="E225" s="212">
        <v>305483.75</v>
      </c>
      <c r="F225" s="218"/>
      <c r="G225" s="212">
        <v>2129603.62</v>
      </c>
      <c r="H225" s="218">
        <v>82</v>
      </c>
    </row>
    <row r="226" spans="1:8" ht="22.5" collapsed="1" x14ac:dyDescent="0.2">
      <c r="A226" s="231" t="s">
        <v>32</v>
      </c>
      <c r="B226" s="231" t="s">
        <v>33</v>
      </c>
      <c r="C226" s="232">
        <v>12487690.41</v>
      </c>
      <c r="D226" s="234">
        <v>808</v>
      </c>
      <c r="E226" s="205">
        <v>-237633.63</v>
      </c>
      <c r="F226" s="207">
        <v>18</v>
      </c>
      <c r="G226" s="205">
        <v>12250056.779999999</v>
      </c>
      <c r="H226" s="207">
        <v>826</v>
      </c>
    </row>
    <row r="227" spans="1:8" outlineLevel="2" x14ac:dyDescent="0.2">
      <c r="A227" s="208"/>
      <c r="B227" s="209" t="s">
        <v>152</v>
      </c>
      <c r="C227" s="210">
        <v>1337948.3899999999</v>
      </c>
      <c r="D227" s="211">
        <v>79</v>
      </c>
      <c r="E227" s="212">
        <v>0</v>
      </c>
      <c r="F227" s="218">
        <v>0</v>
      </c>
      <c r="G227" s="212">
        <v>1337948.3899999999</v>
      </c>
      <c r="H227" s="218">
        <v>79</v>
      </c>
    </row>
    <row r="228" spans="1:8" outlineLevel="2" x14ac:dyDescent="0.2">
      <c r="A228" s="208"/>
      <c r="B228" s="209" t="s">
        <v>153</v>
      </c>
      <c r="C228" s="210">
        <v>794851.82</v>
      </c>
      <c r="D228" s="211">
        <v>59</v>
      </c>
      <c r="E228" s="212">
        <v>-3820.77</v>
      </c>
      <c r="F228" s="218">
        <v>-14</v>
      </c>
      <c r="G228" s="212">
        <v>791031.05</v>
      </c>
      <c r="H228" s="218">
        <v>45</v>
      </c>
    </row>
    <row r="229" spans="1:8" outlineLevel="2" x14ac:dyDescent="0.2">
      <c r="A229" s="208"/>
      <c r="B229" s="209" t="s">
        <v>154</v>
      </c>
      <c r="C229" s="210">
        <v>1035489.02</v>
      </c>
      <c r="D229" s="211">
        <v>67</v>
      </c>
      <c r="E229" s="212">
        <v>3765.15</v>
      </c>
      <c r="F229" s="218">
        <v>-13</v>
      </c>
      <c r="G229" s="212">
        <v>1039254.17</v>
      </c>
      <c r="H229" s="218">
        <v>54</v>
      </c>
    </row>
    <row r="230" spans="1:8" outlineLevel="2" x14ac:dyDescent="0.2">
      <c r="A230" s="208"/>
      <c r="B230" s="209" t="s">
        <v>155</v>
      </c>
      <c r="C230" s="210">
        <v>1035489.02</v>
      </c>
      <c r="D230" s="211">
        <v>67</v>
      </c>
      <c r="E230" s="212">
        <v>-5159.3900000000003</v>
      </c>
      <c r="F230" s="218">
        <v>-1</v>
      </c>
      <c r="G230" s="212">
        <v>1030329.63</v>
      </c>
      <c r="H230" s="218">
        <v>66</v>
      </c>
    </row>
    <row r="231" spans="1:8" outlineLevel="2" x14ac:dyDescent="0.2">
      <c r="A231" s="208"/>
      <c r="B231" s="209" t="s">
        <v>156</v>
      </c>
      <c r="C231" s="210">
        <v>1035489.02</v>
      </c>
      <c r="D231" s="211">
        <v>67</v>
      </c>
      <c r="E231" s="212">
        <v>-654.09</v>
      </c>
      <c r="F231" s="218">
        <v>-3</v>
      </c>
      <c r="G231" s="212">
        <v>1034834.93</v>
      </c>
      <c r="H231" s="218">
        <v>64</v>
      </c>
    </row>
    <row r="232" spans="1:8" outlineLevel="2" x14ac:dyDescent="0.2">
      <c r="A232" s="208"/>
      <c r="B232" s="209" t="s">
        <v>157</v>
      </c>
      <c r="C232" s="210">
        <v>1035489.02</v>
      </c>
      <c r="D232" s="211">
        <v>67</v>
      </c>
      <c r="E232" s="212">
        <v>5500.02</v>
      </c>
      <c r="F232" s="218">
        <v>9</v>
      </c>
      <c r="G232" s="212">
        <v>1040989.04</v>
      </c>
      <c r="H232" s="218">
        <v>76</v>
      </c>
    </row>
    <row r="233" spans="1:8" outlineLevel="2" x14ac:dyDescent="0.2">
      <c r="A233" s="208"/>
      <c r="B233" s="209" t="s">
        <v>158</v>
      </c>
      <c r="C233" s="210">
        <v>1035489.02</v>
      </c>
      <c r="D233" s="211">
        <v>67</v>
      </c>
      <c r="E233" s="212">
        <v>-38278.629999999997</v>
      </c>
      <c r="F233" s="218">
        <v>8</v>
      </c>
      <c r="G233" s="212">
        <v>997210.39</v>
      </c>
      <c r="H233" s="218">
        <v>75</v>
      </c>
    </row>
    <row r="234" spans="1:8" outlineLevel="2" x14ac:dyDescent="0.2">
      <c r="A234" s="208"/>
      <c r="B234" s="209" t="s">
        <v>159</v>
      </c>
      <c r="C234" s="210">
        <v>1035489.02</v>
      </c>
      <c r="D234" s="211">
        <v>67</v>
      </c>
      <c r="E234" s="212">
        <v>-221156.93</v>
      </c>
      <c r="F234" s="218">
        <v>-8</v>
      </c>
      <c r="G234" s="212">
        <v>814332.09</v>
      </c>
      <c r="H234" s="218">
        <v>59</v>
      </c>
    </row>
    <row r="235" spans="1:8" ht="22.5" outlineLevel="2" x14ac:dyDescent="0.2">
      <c r="A235" s="208"/>
      <c r="B235" s="209" t="s">
        <v>160</v>
      </c>
      <c r="C235" s="210">
        <v>1035489.02</v>
      </c>
      <c r="D235" s="211">
        <v>67</v>
      </c>
      <c r="E235" s="212">
        <v>-200489.26</v>
      </c>
      <c r="F235" s="218">
        <v>-2</v>
      </c>
      <c r="G235" s="212">
        <v>834999.76</v>
      </c>
      <c r="H235" s="218">
        <v>65</v>
      </c>
    </row>
    <row r="236" spans="1:8" outlineLevel="2" x14ac:dyDescent="0.2">
      <c r="A236" s="208"/>
      <c r="B236" s="209" t="s">
        <v>161</v>
      </c>
      <c r="C236" s="210">
        <v>1035489.02</v>
      </c>
      <c r="D236" s="211">
        <v>67</v>
      </c>
      <c r="E236" s="212">
        <v>47718.18</v>
      </c>
      <c r="F236" s="218">
        <v>15</v>
      </c>
      <c r="G236" s="212">
        <v>1083207.2</v>
      </c>
      <c r="H236" s="218">
        <v>82</v>
      </c>
    </row>
    <row r="237" spans="1:8" outlineLevel="2" x14ac:dyDescent="0.2">
      <c r="A237" s="208"/>
      <c r="B237" s="209" t="s">
        <v>162</v>
      </c>
      <c r="C237" s="210">
        <v>1035489.02</v>
      </c>
      <c r="D237" s="211">
        <v>67</v>
      </c>
      <c r="E237" s="212">
        <v>51371.99</v>
      </c>
      <c r="F237" s="218">
        <v>14</v>
      </c>
      <c r="G237" s="212">
        <v>1086861.01</v>
      </c>
      <c r="H237" s="218">
        <v>81</v>
      </c>
    </row>
    <row r="238" spans="1:8" outlineLevel="2" x14ac:dyDescent="0.2">
      <c r="A238" s="208"/>
      <c r="B238" s="209" t="s">
        <v>163</v>
      </c>
      <c r="C238" s="210">
        <v>1035489.02</v>
      </c>
      <c r="D238" s="211">
        <v>67</v>
      </c>
      <c r="E238" s="212">
        <v>123570.1</v>
      </c>
      <c r="F238" s="218">
        <v>13</v>
      </c>
      <c r="G238" s="212">
        <v>1159059.1200000001</v>
      </c>
      <c r="H238" s="218">
        <v>80</v>
      </c>
    </row>
    <row r="239" spans="1:8" ht="33.75" collapsed="1" x14ac:dyDescent="0.2">
      <c r="A239" s="231" t="s">
        <v>34</v>
      </c>
      <c r="B239" s="231" t="s">
        <v>35</v>
      </c>
      <c r="C239" s="232">
        <v>67896493.310000002</v>
      </c>
      <c r="D239" s="233">
        <v>4389</v>
      </c>
      <c r="E239" s="205">
        <v>-4767.68</v>
      </c>
      <c r="F239" s="207"/>
      <c r="G239" s="205">
        <v>67891725.629999995</v>
      </c>
      <c r="H239" s="207">
        <v>4389</v>
      </c>
    </row>
    <row r="240" spans="1:8" outlineLevel="2" x14ac:dyDescent="0.2">
      <c r="A240" s="208"/>
      <c r="B240" s="209" t="s">
        <v>152</v>
      </c>
      <c r="C240" s="210">
        <v>5215419.3600000003</v>
      </c>
      <c r="D240" s="211">
        <v>333</v>
      </c>
      <c r="E240" s="212">
        <v>-1840047</v>
      </c>
      <c r="F240" s="218"/>
      <c r="G240" s="212">
        <v>3375372.36</v>
      </c>
      <c r="H240" s="218">
        <v>333</v>
      </c>
    </row>
    <row r="241" spans="1:8" outlineLevel="2" x14ac:dyDescent="0.2">
      <c r="A241" s="208"/>
      <c r="B241" s="209" t="s">
        <v>153</v>
      </c>
      <c r="C241" s="210">
        <v>5215419.3600000003</v>
      </c>
      <c r="D241" s="211">
        <v>333</v>
      </c>
      <c r="E241" s="212">
        <v>1838545.25</v>
      </c>
      <c r="F241" s="218"/>
      <c r="G241" s="212">
        <v>7053964.6100000003</v>
      </c>
      <c r="H241" s="218">
        <v>333</v>
      </c>
    </row>
    <row r="242" spans="1:8" outlineLevel="2" x14ac:dyDescent="0.2">
      <c r="A242" s="208"/>
      <c r="B242" s="209" t="s">
        <v>154</v>
      </c>
      <c r="C242" s="210">
        <v>5215419.3600000003</v>
      </c>
      <c r="D242" s="211">
        <v>333</v>
      </c>
      <c r="E242" s="212">
        <v>-3007.41</v>
      </c>
      <c r="F242" s="218"/>
      <c r="G242" s="212">
        <v>5212411.95</v>
      </c>
      <c r="H242" s="218">
        <v>333</v>
      </c>
    </row>
    <row r="243" spans="1:8" outlineLevel="2" x14ac:dyDescent="0.2">
      <c r="A243" s="208"/>
      <c r="B243" s="209" t="s">
        <v>155</v>
      </c>
      <c r="C243" s="210">
        <v>5215419.3600000003</v>
      </c>
      <c r="D243" s="211">
        <v>333</v>
      </c>
      <c r="E243" s="212">
        <v>567.49</v>
      </c>
      <c r="F243" s="218"/>
      <c r="G243" s="212">
        <v>5215986.8499999996</v>
      </c>
      <c r="H243" s="218">
        <v>333</v>
      </c>
    </row>
    <row r="244" spans="1:8" outlineLevel="2" x14ac:dyDescent="0.2">
      <c r="A244" s="208"/>
      <c r="B244" s="209" t="s">
        <v>156</v>
      </c>
      <c r="C244" s="210">
        <v>5215419.3600000003</v>
      </c>
      <c r="D244" s="211">
        <v>333</v>
      </c>
      <c r="E244" s="212">
        <v>1513.32</v>
      </c>
      <c r="F244" s="218"/>
      <c r="G244" s="212">
        <v>5216932.68</v>
      </c>
      <c r="H244" s="218">
        <v>333</v>
      </c>
    </row>
    <row r="245" spans="1:8" outlineLevel="2" x14ac:dyDescent="0.2">
      <c r="A245" s="208"/>
      <c r="B245" s="209" t="s">
        <v>157</v>
      </c>
      <c r="C245" s="210">
        <v>5215419.3600000003</v>
      </c>
      <c r="D245" s="211">
        <v>333</v>
      </c>
      <c r="E245" s="212">
        <v>-285.66000000000003</v>
      </c>
      <c r="F245" s="218"/>
      <c r="G245" s="212">
        <v>5215133.7</v>
      </c>
      <c r="H245" s="218">
        <v>333</v>
      </c>
    </row>
    <row r="246" spans="1:8" outlineLevel="2" x14ac:dyDescent="0.2">
      <c r="A246" s="208"/>
      <c r="B246" s="209" t="s">
        <v>158</v>
      </c>
      <c r="C246" s="210">
        <v>5215419.3600000003</v>
      </c>
      <c r="D246" s="211">
        <v>333</v>
      </c>
      <c r="E246" s="212">
        <v>-1897.56</v>
      </c>
      <c r="F246" s="218"/>
      <c r="G246" s="212">
        <v>5213521.8</v>
      </c>
      <c r="H246" s="218">
        <v>333</v>
      </c>
    </row>
    <row r="247" spans="1:8" outlineLevel="2" x14ac:dyDescent="0.2">
      <c r="A247" s="208"/>
      <c r="B247" s="209" t="s">
        <v>159</v>
      </c>
      <c r="C247" s="210">
        <v>5215419.3600000003</v>
      </c>
      <c r="D247" s="211">
        <v>333</v>
      </c>
      <c r="E247" s="212">
        <v>3621.53</v>
      </c>
      <c r="F247" s="218"/>
      <c r="G247" s="212">
        <v>5219040.8899999997</v>
      </c>
      <c r="H247" s="218">
        <v>333</v>
      </c>
    </row>
    <row r="248" spans="1:8" ht="22.5" outlineLevel="2" x14ac:dyDescent="0.2">
      <c r="A248" s="208"/>
      <c r="B248" s="209" t="s">
        <v>160</v>
      </c>
      <c r="C248" s="210">
        <v>5215419.3600000003</v>
      </c>
      <c r="D248" s="211">
        <v>333</v>
      </c>
      <c r="E248" s="212">
        <v>-1902.49</v>
      </c>
      <c r="F248" s="218"/>
      <c r="G248" s="212">
        <v>5213516.87</v>
      </c>
      <c r="H248" s="218">
        <v>333</v>
      </c>
    </row>
    <row r="249" spans="1:8" outlineLevel="2" x14ac:dyDescent="0.2">
      <c r="A249" s="208"/>
      <c r="B249" s="209" t="s">
        <v>161</v>
      </c>
      <c r="C249" s="210">
        <v>5227881.6399999997</v>
      </c>
      <c r="D249" s="211">
        <v>334</v>
      </c>
      <c r="E249" s="212">
        <v>-10427.69</v>
      </c>
      <c r="F249" s="218"/>
      <c r="G249" s="212">
        <v>5217453.95</v>
      </c>
      <c r="H249" s="218">
        <v>334</v>
      </c>
    </row>
    <row r="250" spans="1:8" outlineLevel="2" x14ac:dyDescent="0.2">
      <c r="A250" s="208"/>
      <c r="B250" s="209" t="s">
        <v>162</v>
      </c>
      <c r="C250" s="210">
        <v>10357785.16</v>
      </c>
      <c r="D250" s="211">
        <v>715</v>
      </c>
      <c r="E250" s="212">
        <v>13320.22</v>
      </c>
      <c r="F250" s="218"/>
      <c r="G250" s="212">
        <v>10371105.380000001</v>
      </c>
      <c r="H250" s="218">
        <v>715</v>
      </c>
    </row>
    <row r="251" spans="1:8" outlineLevel="2" x14ac:dyDescent="0.2">
      <c r="A251" s="208"/>
      <c r="B251" s="209" t="s">
        <v>163</v>
      </c>
      <c r="C251" s="210">
        <v>5372052.2699999996</v>
      </c>
      <c r="D251" s="211">
        <v>343</v>
      </c>
      <c r="E251" s="212">
        <v>-4767.68</v>
      </c>
      <c r="F251" s="218"/>
      <c r="G251" s="212">
        <v>5367284.59</v>
      </c>
      <c r="H251" s="218">
        <v>343</v>
      </c>
    </row>
    <row r="252" spans="1:8" ht="22.5" collapsed="1" x14ac:dyDescent="0.2">
      <c r="A252" s="231" t="s">
        <v>36</v>
      </c>
      <c r="B252" s="231" t="s">
        <v>37</v>
      </c>
      <c r="C252" s="232">
        <v>41684992.670000002</v>
      </c>
      <c r="D252" s="233">
        <v>2617</v>
      </c>
      <c r="E252" s="205">
        <v>-1292.33</v>
      </c>
      <c r="F252" s="207"/>
      <c r="G252" s="205">
        <v>41683700.340000004</v>
      </c>
      <c r="H252" s="207">
        <v>2617</v>
      </c>
    </row>
    <row r="253" spans="1:8" outlineLevel="2" x14ac:dyDescent="0.2">
      <c r="A253" s="208"/>
      <c r="B253" s="209" t="s">
        <v>152</v>
      </c>
      <c r="C253" s="210">
        <v>2738461.89</v>
      </c>
      <c r="D253" s="211">
        <v>169</v>
      </c>
      <c r="E253" s="212">
        <v>0</v>
      </c>
      <c r="F253" s="218"/>
      <c r="G253" s="212">
        <v>2738461.89</v>
      </c>
      <c r="H253" s="218">
        <v>169</v>
      </c>
    </row>
    <row r="254" spans="1:8" outlineLevel="2" x14ac:dyDescent="0.2">
      <c r="A254" s="208"/>
      <c r="B254" s="209" t="s">
        <v>153</v>
      </c>
      <c r="C254" s="210">
        <v>4140339.65</v>
      </c>
      <c r="D254" s="211">
        <v>276</v>
      </c>
      <c r="E254" s="212">
        <v>-1368532.28</v>
      </c>
      <c r="F254" s="218"/>
      <c r="G254" s="212">
        <v>2771807.37</v>
      </c>
      <c r="H254" s="218">
        <v>276</v>
      </c>
    </row>
    <row r="255" spans="1:8" outlineLevel="2" x14ac:dyDescent="0.2">
      <c r="A255" s="208"/>
      <c r="B255" s="209" t="s">
        <v>154</v>
      </c>
      <c r="C255" s="210">
        <v>3341651.68</v>
      </c>
      <c r="D255" s="211">
        <v>215</v>
      </c>
      <c r="E255" s="212">
        <v>1364272.16</v>
      </c>
      <c r="F255" s="218"/>
      <c r="G255" s="212">
        <v>4705923.84</v>
      </c>
      <c r="H255" s="218">
        <v>215</v>
      </c>
    </row>
    <row r="256" spans="1:8" outlineLevel="2" x14ac:dyDescent="0.2">
      <c r="A256" s="208"/>
      <c r="B256" s="209" t="s">
        <v>155</v>
      </c>
      <c r="C256" s="210">
        <v>2709189</v>
      </c>
      <c r="D256" s="211">
        <v>175</v>
      </c>
      <c r="E256" s="212">
        <v>2995.86</v>
      </c>
      <c r="F256" s="218"/>
      <c r="G256" s="212">
        <v>2712184.86</v>
      </c>
      <c r="H256" s="218">
        <v>175</v>
      </c>
    </row>
    <row r="257" spans="1:8" outlineLevel="2" x14ac:dyDescent="0.2">
      <c r="A257" s="208"/>
      <c r="B257" s="209" t="s">
        <v>156</v>
      </c>
      <c r="C257" s="210">
        <v>2709189</v>
      </c>
      <c r="D257" s="211">
        <v>175</v>
      </c>
      <c r="E257" s="212">
        <v>1123.46</v>
      </c>
      <c r="F257" s="218"/>
      <c r="G257" s="212">
        <v>2710312.46</v>
      </c>
      <c r="H257" s="218">
        <v>175</v>
      </c>
    </row>
    <row r="258" spans="1:8" outlineLevel="2" x14ac:dyDescent="0.2">
      <c r="A258" s="208"/>
      <c r="B258" s="209" t="s">
        <v>157</v>
      </c>
      <c r="C258" s="210">
        <v>2709189</v>
      </c>
      <c r="D258" s="211">
        <v>175</v>
      </c>
      <c r="E258" s="212">
        <v>-2608.42</v>
      </c>
      <c r="F258" s="218"/>
      <c r="G258" s="212">
        <v>2706580.58</v>
      </c>
      <c r="H258" s="218">
        <v>175</v>
      </c>
    </row>
    <row r="259" spans="1:8" outlineLevel="2" x14ac:dyDescent="0.2">
      <c r="A259" s="208"/>
      <c r="B259" s="209" t="s">
        <v>158</v>
      </c>
      <c r="C259" s="210">
        <v>2709189</v>
      </c>
      <c r="D259" s="211">
        <v>175</v>
      </c>
      <c r="E259" s="212">
        <v>2164.61</v>
      </c>
      <c r="F259" s="218"/>
      <c r="G259" s="212">
        <v>2711353.61</v>
      </c>
      <c r="H259" s="218">
        <v>175</v>
      </c>
    </row>
    <row r="260" spans="1:8" outlineLevel="2" x14ac:dyDescent="0.2">
      <c r="A260" s="208"/>
      <c r="B260" s="209" t="s">
        <v>159</v>
      </c>
      <c r="C260" s="210">
        <v>2709189</v>
      </c>
      <c r="D260" s="211">
        <v>175</v>
      </c>
      <c r="E260" s="212">
        <v>-968.08</v>
      </c>
      <c r="F260" s="218"/>
      <c r="G260" s="212">
        <v>2708220.92</v>
      </c>
      <c r="H260" s="218">
        <v>175</v>
      </c>
    </row>
    <row r="261" spans="1:8" ht="22.5" outlineLevel="2" x14ac:dyDescent="0.2">
      <c r="A261" s="208"/>
      <c r="B261" s="209" t="s">
        <v>160</v>
      </c>
      <c r="C261" s="210">
        <v>2209189</v>
      </c>
      <c r="D261" s="211">
        <v>143</v>
      </c>
      <c r="E261" s="212">
        <v>-1056.21</v>
      </c>
      <c r="F261" s="218"/>
      <c r="G261" s="212">
        <v>2208132.79</v>
      </c>
      <c r="H261" s="218">
        <v>143</v>
      </c>
    </row>
    <row r="262" spans="1:8" outlineLevel="2" x14ac:dyDescent="0.2">
      <c r="A262" s="208"/>
      <c r="B262" s="209" t="s">
        <v>161</v>
      </c>
      <c r="C262" s="210">
        <v>2209189</v>
      </c>
      <c r="D262" s="211">
        <v>143</v>
      </c>
      <c r="E262" s="212">
        <v>258.95999999999998</v>
      </c>
      <c r="F262" s="218"/>
      <c r="G262" s="212">
        <v>2209447.96</v>
      </c>
      <c r="H262" s="218">
        <v>143</v>
      </c>
    </row>
    <row r="263" spans="1:8" outlineLevel="2" x14ac:dyDescent="0.2">
      <c r="A263" s="208"/>
      <c r="B263" s="209" t="s">
        <v>162</v>
      </c>
      <c r="C263" s="210">
        <v>11291027.449999999</v>
      </c>
      <c r="D263" s="211">
        <v>654</v>
      </c>
      <c r="E263" s="212">
        <v>2349.94</v>
      </c>
      <c r="F263" s="218"/>
      <c r="G263" s="212">
        <v>11293377.390000001</v>
      </c>
      <c r="H263" s="218">
        <v>654</v>
      </c>
    </row>
    <row r="264" spans="1:8" outlineLevel="2" x14ac:dyDescent="0.2">
      <c r="A264" s="208"/>
      <c r="B264" s="209" t="s">
        <v>163</v>
      </c>
      <c r="C264" s="210">
        <v>2209189</v>
      </c>
      <c r="D264" s="211">
        <v>142</v>
      </c>
      <c r="E264" s="212">
        <v>-1292.33</v>
      </c>
      <c r="F264" s="218"/>
      <c r="G264" s="212">
        <v>2207896.67</v>
      </c>
      <c r="H264" s="218">
        <v>142</v>
      </c>
    </row>
    <row r="265" spans="1:8" ht="33.75" collapsed="1" x14ac:dyDescent="0.2">
      <c r="A265" s="231" t="s">
        <v>38</v>
      </c>
      <c r="B265" s="231" t="s">
        <v>39</v>
      </c>
      <c r="C265" s="232">
        <v>21288078</v>
      </c>
      <c r="D265" s="233">
        <v>1412</v>
      </c>
      <c r="E265" s="205">
        <v>-5658.43</v>
      </c>
      <c r="F265" s="207"/>
      <c r="G265" s="205">
        <v>21282419.57</v>
      </c>
      <c r="H265" s="207">
        <v>1412</v>
      </c>
    </row>
    <row r="266" spans="1:8" outlineLevel="2" x14ac:dyDescent="0.2">
      <c r="A266" s="208"/>
      <c r="B266" s="209" t="s">
        <v>152</v>
      </c>
      <c r="C266" s="210">
        <v>2759685.9</v>
      </c>
      <c r="D266" s="211">
        <v>176</v>
      </c>
      <c r="E266" s="212">
        <v>0</v>
      </c>
      <c r="F266" s="218"/>
      <c r="G266" s="212">
        <v>2759685.9</v>
      </c>
      <c r="H266" s="218">
        <v>176</v>
      </c>
    </row>
    <row r="267" spans="1:8" outlineLevel="2" x14ac:dyDescent="0.2">
      <c r="A267" s="208"/>
      <c r="B267" s="209" t="s">
        <v>153</v>
      </c>
      <c r="C267" s="210">
        <v>948606.49</v>
      </c>
      <c r="D267" s="211">
        <v>64</v>
      </c>
      <c r="E267" s="212">
        <v>-2036.86</v>
      </c>
      <c r="F267" s="218"/>
      <c r="G267" s="212">
        <v>946569.63</v>
      </c>
      <c r="H267" s="218">
        <v>64</v>
      </c>
    </row>
    <row r="268" spans="1:8" outlineLevel="2" x14ac:dyDescent="0.2">
      <c r="A268" s="208"/>
      <c r="B268" s="209" t="s">
        <v>154</v>
      </c>
      <c r="C268" s="210">
        <v>1807793.91</v>
      </c>
      <c r="D268" s="211">
        <v>117</v>
      </c>
      <c r="E268" s="212">
        <v>438.04</v>
      </c>
      <c r="F268" s="218"/>
      <c r="G268" s="212">
        <v>1808231.95</v>
      </c>
      <c r="H268" s="218">
        <v>117</v>
      </c>
    </row>
    <row r="269" spans="1:8" outlineLevel="2" x14ac:dyDescent="0.2">
      <c r="A269" s="208"/>
      <c r="B269" s="209" t="s">
        <v>155</v>
      </c>
      <c r="C269" s="210">
        <v>1807793.91</v>
      </c>
      <c r="D269" s="211">
        <v>117</v>
      </c>
      <c r="E269" s="212">
        <v>-2516.37</v>
      </c>
      <c r="F269" s="218"/>
      <c r="G269" s="212">
        <v>1805277.54</v>
      </c>
      <c r="H269" s="218">
        <v>117</v>
      </c>
    </row>
    <row r="270" spans="1:8" outlineLevel="2" x14ac:dyDescent="0.2">
      <c r="A270" s="208"/>
      <c r="B270" s="209" t="s">
        <v>156</v>
      </c>
      <c r="C270" s="210">
        <v>1807793.91</v>
      </c>
      <c r="D270" s="211">
        <v>117</v>
      </c>
      <c r="E270" s="212">
        <v>3544.69</v>
      </c>
      <c r="F270" s="218"/>
      <c r="G270" s="212">
        <v>1811338.6</v>
      </c>
      <c r="H270" s="218">
        <v>117</v>
      </c>
    </row>
    <row r="271" spans="1:8" outlineLevel="2" x14ac:dyDescent="0.2">
      <c r="A271" s="208"/>
      <c r="B271" s="209" t="s">
        <v>157</v>
      </c>
      <c r="C271" s="210">
        <v>1807793.91</v>
      </c>
      <c r="D271" s="211">
        <v>117</v>
      </c>
      <c r="E271" s="212">
        <v>-6416.25</v>
      </c>
      <c r="F271" s="218"/>
      <c r="G271" s="212">
        <v>1801377.66</v>
      </c>
      <c r="H271" s="218">
        <v>117</v>
      </c>
    </row>
    <row r="272" spans="1:8" outlineLevel="2" x14ac:dyDescent="0.2">
      <c r="A272" s="208"/>
      <c r="B272" s="209" t="s">
        <v>158</v>
      </c>
      <c r="C272" s="210">
        <v>1807793.91</v>
      </c>
      <c r="D272" s="211">
        <v>117</v>
      </c>
      <c r="E272" s="212">
        <v>883</v>
      </c>
      <c r="F272" s="218"/>
      <c r="G272" s="212">
        <v>1808676.91</v>
      </c>
      <c r="H272" s="218">
        <v>117</v>
      </c>
    </row>
    <row r="273" spans="1:8" outlineLevel="2" x14ac:dyDescent="0.2">
      <c r="A273" s="208"/>
      <c r="B273" s="209" t="s">
        <v>159</v>
      </c>
      <c r="C273" s="210">
        <v>1807793.91</v>
      </c>
      <c r="D273" s="211">
        <v>117</v>
      </c>
      <c r="E273" s="212">
        <v>5368.05</v>
      </c>
      <c r="F273" s="218"/>
      <c r="G273" s="212">
        <v>1813161.96</v>
      </c>
      <c r="H273" s="218">
        <v>117</v>
      </c>
    </row>
    <row r="274" spans="1:8" ht="22.5" outlineLevel="2" x14ac:dyDescent="0.2">
      <c r="A274" s="208"/>
      <c r="B274" s="209" t="s">
        <v>160</v>
      </c>
      <c r="C274" s="210">
        <v>1432793.91</v>
      </c>
      <c r="D274" s="211">
        <v>109</v>
      </c>
      <c r="E274" s="212">
        <v>680.24</v>
      </c>
      <c r="F274" s="218"/>
      <c r="G274" s="212">
        <v>1433474.15</v>
      </c>
      <c r="H274" s="218">
        <v>109</v>
      </c>
    </row>
    <row r="275" spans="1:8" outlineLevel="2" x14ac:dyDescent="0.2">
      <c r="A275" s="208"/>
      <c r="B275" s="209" t="s">
        <v>161</v>
      </c>
      <c r="C275" s="210">
        <v>1432793.91</v>
      </c>
      <c r="D275" s="211">
        <v>109</v>
      </c>
      <c r="E275" s="212">
        <v>-4851.3500000000004</v>
      </c>
      <c r="F275" s="218"/>
      <c r="G275" s="212">
        <v>1427942.56</v>
      </c>
      <c r="H275" s="218">
        <v>109</v>
      </c>
    </row>
    <row r="276" spans="1:8" outlineLevel="2" x14ac:dyDescent="0.2">
      <c r="A276" s="208"/>
      <c r="B276" s="209" t="s">
        <v>162</v>
      </c>
      <c r="C276" s="210">
        <v>2434640.42</v>
      </c>
      <c r="D276" s="211">
        <v>141</v>
      </c>
      <c r="E276" s="212">
        <v>4906.8100000000004</v>
      </c>
      <c r="F276" s="218"/>
      <c r="G276" s="212">
        <v>2439547.23</v>
      </c>
      <c r="H276" s="218">
        <v>141</v>
      </c>
    </row>
    <row r="277" spans="1:8" outlineLevel="2" x14ac:dyDescent="0.2">
      <c r="A277" s="208"/>
      <c r="B277" s="209" t="s">
        <v>163</v>
      </c>
      <c r="C277" s="210">
        <v>1432793.91</v>
      </c>
      <c r="D277" s="211">
        <v>111</v>
      </c>
      <c r="E277" s="212">
        <v>-5658.43</v>
      </c>
      <c r="F277" s="218"/>
      <c r="G277" s="212">
        <v>1427135.48</v>
      </c>
      <c r="H277" s="218">
        <v>111</v>
      </c>
    </row>
    <row r="278" spans="1:8" ht="33.75" collapsed="1" x14ac:dyDescent="0.2">
      <c r="A278" s="231" t="s">
        <v>40</v>
      </c>
      <c r="B278" s="231" t="s">
        <v>41</v>
      </c>
      <c r="C278" s="232">
        <v>6721475.1500000004</v>
      </c>
      <c r="D278" s="234">
        <v>441</v>
      </c>
      <c r="E278" s="205">
        <v>-6078.03</v>
      </c>
      <c r="F278" s="207"/>
      <c r="G278" s="205">
        <v>6715397.1200000001</v>
      </c>
      <c r="H278" s="207">
        <v>441</v>
      </c>
    </row>
    <row r="279" spans="1:8" outlineLevel="2" x14ac:dyDescent="0.2">
      <c r="A279" s="208"/>
      <c r="B279" s="209" t="s">
        <v>152</v>
      </c>
      <c r="C279" s="210">
        <v>724228.98</v>
      </c>
      <c r="D279" s="211">
        <v>46</v>
      </c>
      <c r="E279" s="212">
        <v>0</v>
      </c>
      <c r="F279" s="218"/>
      <c r="G279" s="212">
        <v>724228.98</v>
      </c>
      <c r="H279" s="218">
        <v>46</v>
      </c>
    </row>
    <row r="280" spans="1:8" outlineLevel="2" x14ac:dyDescent="0.2">
      <c r="A280" s="208"/>
      <c r="B280" s="209" t="s">
        <v>153</v>
      </c>
      <c r="C280" s="210">
        <v>401388.59</v>
      </c>
      <c r="D280" s="211">
        <v>27</v>
      </c>
      <c r="E280" s="212">
        <v>-3356.09</v>
      </c>
      <c r="F280" s="218"/>
      <c r="G280" s="212">
        <v>398032.5</v>
      </c>
      <c r="H280" s="218">
        <v>27</v>
      </c>
    </row>
    <row r="281" spans="1:8" outlineLevel="2" x14ac:dyDescent="0.2">
      <c r="A281" s="208"/>
      <c r="B281" s="209" t="s">
        <v>154</v>
      </c>
      <c r="C281" s="210">
        <v>524259.6</v>
      </c>
      <c r="D281" s="211">
        <v>34</v>
      </c>
      <c r="E281" s="212">
        <v>-220518.82</v>
      </c>
      <c r="F281" s="218"/>
      <c r="G281" s="212">
        <v>303740.78000000003</v>
      </c>
      <c r="H281" s="218">
        <v>34</v>
      </c>
    </row>
    <row r="282" spans="1:8" outlineLevel="2" x14ac:dyDescent="0.2">
      <c r="A282" s="208"/>
      <c r="B282" s="209" t="s">
        <v>155</v>
      </c>
      <c r="C282" s="210">
        <v>524259.6</v>
      </c>
      <c r="D282" s="211">
        <v>34</v>
      </c>
      <c r="E282" s="212">
        <v>222117.17</v>
      </c>
      <c r="F282" s="218"/>
      <c r="G282" s="212">
        <v>746376.77</v>
      </c>
      <c r="H282" s="218">
        <v>34</v>
      </c>
    </row>
    <row r="283" spans="1:8" outlineLevel="2" x14ac:dyDescent="0.2">
      <c r="A283" s="208"/>
      <c r="B283" s="209" t="s">
        <v>156</v>
      </c>
      <c r="C283" s="210">
        <v>524259.6</v>
      </c>
      <c r="D283" s="211">
        <v>34</v>
      </c>
      <c r="E283" s="212">
        <v>1371.3</v>
      </c>
      <c r="F283" s="218"/>
      <c r="G283" s="212">
        <v>525630.9</v>
      </c>
      <c r="H283" s="218">
        <v>34</v>
      </c>
    </row>
    <row r="284" spans="1:8" outlineLevel="2" x14ac:dyDescent="0.2">
      <c r="A284" s="208"/>
      <c r="B284" s="209" t="s">
        <v>157</v>
      </c>
      <c r="C284" s="210">
        <v>524259.6</v>
      </c>
      <c r="D284" s="211">
        <v>34</v>
      </c>
      <c r="E284" s="212">
        <v>-3877.65</v>
      </c>
      <c r="F284" s="218"/>
      <c r="G284" s="212">
        <v>520381.95</v>
      </c>
      <c r="H284" s="218">
        <v>34</v>
      </c>
    </row>
    <row r="285" spans="1:8" outlineLevel="2" x14ac:dyDescent="0.2">
      <c r="A285" s="208"/>
      <c r="B285" s="209" t="s">
        <v>158</v>
      </c>
      <c r="C285" s="210">
        <v>524259.6</v>
      </c>
      <c r="D285" s="211">
        <v>34</v>
      </c>
      <c r="E285" s="212">
        <v>3907.4</v>
      </c>
      <c r="F285" s="218"/>
      <c r="G285" s="212">
        <v>528167</v>
      </c>
      <c r="H285" s="218">
        <v>34</v>
      </c>
    </row>
    <row r="286" spans="1:8" outlineLevel="2" x14ac:dyDescent="0.2">
      <c r="A286" s="208"/>
      <c r="B286" s="209" t="s">
        <v>159</v>
      </c>
      <c r="C286" s="210">
        <v>524259.6</v>
      </c>
      <c r="D286" s="211">
        <v>34</v>
      </c>
      <c r="E286" s="212">
        <v>-7047.74</v>
      </c>
      <c r="F286" s="218"/>
      <c r="G286" s="212">
        <v>517211.86</v>
      </c>
      <c r="H286" s="218">
        <v>34</v>
      </c>
    </row>
    <row r="287" spans="1:8" ht="22.5" outlineLevel="2" x14ac:dyDescent="0.2">
      <c r="A287" s="208"/>
      <c r="B287" s="209" t="s">
        <v>160</v>
      </c>
      <c r="C287" s="210">
        <v>524259.6</v>
      </c>
      <c r="D287" s="211">
        <v>34</v>
      </c>
      <c r="E287" s="212">
        <v>-1591.57</v>
      </c>
      <c r="F287" s="218"/>
      <c r="G287" s="212">
        <v>522668.03</v>
      </c>
      <c r="H287" s="218">
        <v>34</v>
      </c>
    </row>
    <row r="288" spans="1:8" outlineLevel="2" x14ac:dyDescent="0.2">
      <c r="A288" s="208"/>
      <c r="B288" s="209" t="s">
        <v>161</v>
      </c>
      <c r="C288" s="210">
        <v>524259.6</v>
      </c>
      <c r="D288" s="211">
        <v>34</v>
      </c>
      <c r="E288" s="212">
        <v>1111.19</v>
      </c>
      <c r="F288" s="218"/>
      <c r="G288" s="212">
        <v>525370.79</v>
      </c>
      <c r="H288" s="218">
        <v>34</v>
      </c>
    </row>
    <row r="289" spans="1:8" outlineLevel="2" x14ac:dyDescent="0.2">
      <c r="A289" s="208"/>
      <c r="B289" s="209" t="s">
        <v>162</v>
      </c>
      <c r="C289" s="210">
        <v>877521.18</v>
      </c>
      <c r="D289" s="211">
        <v>62</v>
      </c>
      <c r="E289" s="212">
        <v>7884.81</v>
      </c>
      <c r="F289" s="218"/>
      <c r="G289" s="212">
        <v>885405.99</v>
      </c>
      <c r="H289" s="218">
        <v>62</v>
      </c>
    </row>
    <row r="290" spans="1:8" outlineLevel="2" x14ac:dyDescent="0.2">
      <c r="A290" s="208"/>
      <c r="B290" s="209" t="s">
        <v>163</v>
      </c>
      <c r="C290" s="210">
        <v>524259.6</v>
      </c>
      <c r="D290" s="211">
        <v>34</v>
      </c>
      <c r="E290" s="212">
        <v>-6078.03</v>
      </c>
      <c r="F290" s="218"/>
      <c r="G290" s="212">
        <v>518181.57</v>
      </c>
      <c r="H290" s="218">
        <v>34</v>
      </c>
    </row>
    <row r="291" spans="1:8" ht="33.75" collapsed="1" x14ac:dyDescent="0.2">
      <c r="A291" s="231" t="s">
        <v>42</v>
      </c>
      <c r="B291" s="231" t="s">
        <v>43</v>
      </c>
      <c r="C291" s="232">
        <v>8614425.9600000009</v>
      </c>
      <c r="D291" s="234">
        <v>536</v>
      </c>
      <c r="E291" s="205">
        <v>-176633.33</v>
      </c>
      <c r="F291" s="207">
        <v>-7</v>
      </c>
      <c r="G291" s="205">
        <v>8437792.6300000008</v>
      </c>
      <c r="H291" s="207">
        <v>529</v>
      </c>
    </row>
    <row r="292" spans="1:8" outlineLevel="2" x14ac:dyDescent="0.2">
      <c r="A292" s="208"/>
      <c r="B292" s="209" t="s">
        <v>152</v>
      </c>
      <c r="C292" s="210">
        <v>730066.48</v>
      </c>
      <c r="D292" s="211">
        <v>45</v>
      </c>
      <c r="E292" s="212">
        <v>0</v>
      </c>
      <c r="F292" s="218"/>
      <c r="G292" s="212">
        <v>730066.48</v>
      </c>
      <c r="H292" s="218">
        <v>45</v>
      </c>
    </row>
    <row r="293" spans="1:8" outlineLevel="2" x14ac:dyDescent="0.2">
      <c r="A293" s="208"/>
      <c r="B293" s="209" t="s">
        <v>153</v>
      </c>
      <c r="C293" s="210">
        <v>766491.12</v>
      </c>
      <c r="D293" s="211">
        <v>52</v>
      </c>
      <c r="E293" s="212">
        <v>-8262.7999999999993</v>
      </c>
      <c r="F293" s="218"/>
      <c r="G293" s="212">
        <v>758228.32</v>
      </c>
      <c r="H293" s="218">
        <v>52</v>
      </c>
    </row>
    <row r="294" spans="1:8" outlineLevel="2" x14ac:dyDescent="0.2">
      <c r="A294" s="208"/>
      <c r="B294" s="209" t="s">
        <v>154</v>
      </c>
      <c r="C294" s="210">
        <v>709707.32</v>
      </c>
      <c r="D294" s="211">
        <v>46</v>
      </c>
      <c r="E294" s="212">
        <v>6762.57</v>
      </c>
      <c r="F294" s="218"/>
      <c r="G294" s="212">
        <v>716469.89</v>
      </c>
      <c r="H294" s="218">
        <v>46</v>
      </c>
    </row>
    <row r="295" spans="1:8" outlineLevel="2" x14ac:dyDescent="0.2">
      <c r="A295" s="208"/>
      <c r="B295" s="209" t="s">
        <v>155</v>
      </c>
      <c r="C295" s="210">
        <v>709707.32</v>
      </c>
      <c r="D295" s="211">
        <v>46</v>
      </c>
      <c r="E295" s="212">
        <v>-1526.72</v>
      </c>
      <c r="F295" s="218"/>
      <c r="G295" s="212">
        <v>708180.6</v>
      </c>
      <c r="H295" s="218">
        <v>46</v>
      </c>
    </row>
    <row r="296" spans="1:8" outlineLevel="2" x14ac:dyDescent="0.2">
      <c r="A296" s="208"/>
      <c r="B296" s="209" t="s">
        <v>156</v>
      </c>
      <c r="C296" s="210">
        <v>709707.32</v>
      </c>
      <c r="D296" s="211">
        <v>46</v>
      </c>
      <c r="E296" s="212">
        <v>-375.96</v>
      </c>
      <c r="F296" s="218"/>
      <c r="G296" s="212">
        <v>709331.36</v>
      </c>
      <c r="H296" s="218">
        <v>46</v>
      </c>
    </row>
    <row r="297" spans="1:8" outlineLevel="2" x14ac:dyDescent="0.2">
      <c r="A297" s="208"/>
      <c r="B297" s="209" t="s">
        <v>157</v>
      </c>
      <c r="C297" s="210">
        <v>706363.02</v>
      </c>
      <c r="D297" s="211">
        <v>46</v>
      </c>
      <c r="E297" s="212">
        <v>-1901.59</v>
      </c>
      <c r="F297" s="218"/>
      <c r="G297" s="212">
        <v>704461.43</v>
      </c>
      <c r="H297" s="218">
        <v>46</v>
      </c>
    </row>
    <row r="298" spans="1:8" outlineLevel="2" x14ac:dyDescent="0.2">
      <c r="A298" s="208"/>
      <c r="B298" s="209" t="s">
        <v>158</v>
      </c>
      <c r="C298" s="210">
        <v>713051.62</v>
      </c>
      <c r="D298" s="211">
        <v>46</v>
      </c>
      <c r="E298" s="212">
        <v>0</v>
      </c>
      <c r="F298" s="218"/>
      <c r="G298" s="212">
        <v>713051.62</v>
      </c>
      <c r="H298" s="218">
        <v>46</v>
      </c>
    </row>
    <row r="299" spans="1:8" outlineLevel="2" x14ac:dyDescent="0.2">
      <c r="A299" s="208"/>
      <c r="B299" s="209" t="s">
        <v>159</v>
      </c>
      <c r="C299" s="210">
        <v>709707.32</v>
      </c>
      <c r="D299" s="211">
        <v>46</v>
      </c>
      <c r="E299" s="212">
        <v>-3754.25</v>
      </c>
      <c r="F299" s="218"/>
      <c r="G299" s="212">
        <v>705953.07</v>
      </c>
      <c r="H299" s="218">
        <v>46</v>
      </c>
    </row>
    <row r="300" spans="1:8" ht="22.5" outlineLevel="2" x14ac:dyDescent="0.2">
      <c r="A300" s="208"/>
      <c r="B300" s="209" t="s">
        <v>160</v>
      </c>
      <c r="C300" s="210">
        <v>709707.32</v>
      </c>
      <c r="D300" s="211">
        <v>46</v>
      </c>
      <c r="E300" s="212">
        <v>-87953.56</v>
      </c>
      <c r="F300" s="218"/>
      <c r="G300" s="212">
        <v>621753.76</v>
      </c>
      <c r="H300" s="218">
        <v>46</v>
      </c>
    </row>
    <row r="301" spans="1:8" outlineLevel="2" x14ac:dyDescent="0.2">
      <c r="A301" s="208"/>
      <c r="B301" s="209" t="s">
        <v>161</v>
      </c>
      <c r="C301" s="210">
        <v>709707.32</v>
      </c>
      <c r="D301" s="211">
        <v>46</v>
      </c>
      <c r="E301" s="212">
        <v>86476.52</v>
      </c>
      <c r="F301" s="218"/>
      <c r="G301" s="212">
        <v>796183.84</v>
      </c>
      <c r="H301" s="218">
        <v>46</v>
      </c>
    </row>
    <row r="302" spans="1:8" outlineLevel="2" x14ac:dyDescent="0.2">
      <c r="A302" s="208"/>
      <c r="B302" s="209" t="s">
        <v>162</v>
      </c>
      <c r="C302" s="210">
        <v>730502.48</v>
      </c>
      <c r="D302" s="211">
        <v>25</v>
      </c>
      <c r="E302" s="212">
        <v>10535.79</v>
      </c>
      <c r="F302" s="218"/>
      <c r="G302" s="212">
        <v>741038.27</v>
      </c>
      <c r="H302" s="218">
        <v>25</v>
      </c>
    </row>
    <row r="303" spans="1:8" outlineLevel="2" x14ac:dyDescent="0.2">
      <c r="A303" s="208"/>
      <c r="B303" s="209" t="s">
        <v>163</v>
      </c>
      <c r="C303" s="210">
        <v>709707.32</v>
      </c>
      <c r="D303" s="211">
        <v>46</v>
      </c>
      <c r="E303" s="212">
        <v>-176633.33</v>
      </c>
      <c r="F303" s="218">
        <v>-7</v>
      </c>
      <c r="G303" s="212">
        <v>533073.99</v>
      </c>
      <c r="H303" s="218">
        <v>39</v>
      </c>
    </row>
    <row r="304" spans="1:8" ht="22.5" collapsed="1" x14ac:dyDescent="0.2">
      <c r="A304" s="231" t="s">
        <v>44</v>
      </c>
      <c r="B304" s="231" t="s">
        <v>45</v>
      </c>
      <c r="C304" s="232">
        <v>8330513.2400000002</v>
      </c>
      <c r="D304" s="234">
        <v>516</v>
      </c>
      <c r="E304" s="205">
        <v>-554986.53</v>
      </c>
      <c r="F304" s="207">
        <v>-34</v>
      </c>
      <c r="G304" s="205">
        <v>7775526.71</v>
      </c>
      <c r="H304" s="207">
        <v>482</v>
      </c>
    </row>
    <row r="305" spans="1:8" outlineLevel="2" x14ac:dyDescent="0.2">
      <c r="A305" s="208"/>
      <c r="B305" s="209" t="s">
        <v>152</v>
      </c>
      <c r="C305" s="210">
        <v>903923.3</v>
      </c>
      <c r="D305" s="211">
        <v>52</v>
      </c>
      <c r="E305" s="212">
        <v>0</v>
      </c>
      <c r="F305" s="218"/>
      <c r="G305" s="212">
        <v>903923.3</v>
      </c>
      <c r="H305" s="218">
        <v>52</v>
      </c>
    </row>
    <row r="306" spans="1:8" outlineLevel="2" x14ac:dyDescent="0.2">
      <c r="A306" s="208"/>
      <c r="B306" s="209" t="s">
        <v>153</v>
      </c>
      <c r="C306" s="210">
        <v>315970.33</v>
      </c>
      <c r="D306" s="211">
        <v>27</v>
      </c>
      <c r="E306" s="212">
        <v>-881.09</v>
      </c>
      <c r="F306" s="218"/>
      <c r="G306" s="212">
        <v>315089.24</v>
      </c>
      <c r="H306" s="218">
        <v>27</v>
      </c>
    </row>
    <row r="307" spans="1:8" outlineLevel="2" x14ac:dyDescent="0.2">
      <c r="A307" s="208"/>
      <c r="B307" s="209" t="s">
        <v>154</v>
      </c>
      <c r="C307" s="210">
        <v>571343.27</v>
      </c>
      <c r="D307" s="211">
        <v>37</v>
      </c>
      <c r="E307" s="212">
        <v>-789.03</v>
      </c>
      <c r="F307" s="218"/>
      <c r="G307" s="212">
        <v>570554.24</v>
      </c>
      <c r="H307" s="218">
        <v>37</v>
      </c>
    </row>
    <row r="308" spans="1:8" outlineLevel="2" x14ac:dyDescent="0.2">
      <c r="A308" s="208"/>
      <c r="B308" s="209" t="s">
        <v>155</v>
      </c>
      <c r="C308" s="210">
        <v>571343.27</v>
      </c>
      <c r="D308" s="211">
        <v>37</v>
      </c>
      <c r="E308" s="212">
        <v>-2978.7</v>
      </c>
      <c r="F308" s="218"/>
      <c r="G308" s="212">
        <v>568364.56999999995</v>
      </c>
      <c r="H308" s="218">
        <v>37</v>
      </c>
    </row>
    <row r="309" spans="1:8" outlineLevel="2" x14ac:dyDescent="0.2">
      <c r="A309" s="208"/>
      <c r="B309" s="209" t="s">
        <v>156</v>
      </c>
      <c r="C309" s="210">
        <v>571343.27</v>
      </c>
      <c r="D309" s="211">
        <v>37</v>
      </c>
      <c r="E309" s="212">
        <v>-3073.51</v>
      </c>
      <c r="F309" s="218"/>
      <c r="G309" s="212">
        <v>568269.76</v>
      </c>
      <c r="H309" s="218">
        <v>37</v>
      </c>
    </row>
    <row r="310" spans="1:8" outlineLevel="2" x14ac:dyDescent="0.2">
      <c r="A310" s="208"/>
      <c r="B310" s="209" t="s">
        <v>157</v>
      </c>
      <c r="C310" s="210">
        <v>571343.27</v>
      </c>
      <c r="D310" s="211">
        <v>37</v>
      </c>
      <c r="E310" s="212">
        <v>7669.74</v>
      </c>
      <c r="F310" s="218"/>
      <c r="G310" s="212">
        <v>579013.01</v>
      </c>
      <c r="H310" s="218">
        <v>37</v>
      </c>
    </row>
    <row r="311" spans="1:8" outlineLevel="2" x14ac:dyDescent="0.2">
      <c r="A311" s="208"/>
      <c r="B311" s="209" t="s">
        <v>158</v>
      </c>
      <c r="C311" s="210">
        <v>571343.27</v>
      </c>
      <c r="D311" s="211">
        <v>37</v>
      </c>
      <c r="E311" s="212">
        <v>-1221.3</v>
      </c>
      <c r="F311" s="218"/>
      <c r="G311" s="212">
        <v>570121.97</v>
      </c>
      <c r="H311" s="218">
        <v>37</v>
      </c>
    </row>
    <row r="312" spans="1:8" outlineLevel="2" x14ac:dyDescent="0.2">
      <c r="A312" s="208"/>
      <c r="B312" s="209" t="s">
        <v>159</v>
      </c>
      <c r="C312" s="210">
        <v>571343.27</v>
      </c>
      <c r="D312" s="211">
        <v>37</v>
      </c>
      <c r="E312" s="212">
        <v>-1731.47</v>
      </c>
      <c r="F312" s="218"/>
      <c r="G312" s="212">
        <v>569611.80000000005</v>
      </c>
      <c r="H312" s="218">
        <v>37</v>
      </c>
    </row>
    <row r="313" spans="1:8" ht="22.5" outlineLevel="2" x14ac:dyDescent="0.2">
      <c r="A313" s="208"/>
      <c r="B313" s="209" t="s">
        <v>160</v>
      </c>
      <c r="C313" s="210">
        <v>571343.27</v>
      </c>
      <c r="D313" s="211">
        <v>37</v>
      </c>
      <c r="E313" s="212">
        <v>-750.07</v>
      </c>
      <c r="F313" s="218"/>
      <c r="G313" s="212">
        <v>570593.19999999995</v>
      </c>
      <c r="H313" s="218">
        <v>37</v>
      </c>
    </row>
    <row r="314" spans="1:8" outlineLevel="2" x14ac:dyDescent="0.2">
      <c r="A314" s="208"/>
      <c r="B314" s="209" t="s">
        <v>161</v>
      </c>
      <c r="C314" s="210">
        <v>571343.27</v>
      </c>
      <c r="D314" s="211">
        <v>37</v>
      </c>
      <c r="E314" s="212">
        <v>-2677.84</v>
      </c>
      <c r="F314" s="218"/>
      <c r="G314" s="212">
        <v>568665.43000000005</v>
      </c>
      <c r="H314" s="218">
        <v>37</v>
      </c>
    </row>
    <row r="315" spans="1:8" outlineLevel="2" x14ac:dyDescent="0.2">
      <c r="A315" s="208"/>
      <c r="B315" s="209" t="s">
        <v>162</v>
      </c>
      <c r="C315" s="210">
        <v>1968530.18</v>
      </c>
      <c r="D315" s="211">
        <v>104</v>
      </c>
      <c r="E315" s="212">
        <v>6433.27</v>
      </c>
      <c r="F315" s="218"/>
      <c r="G315" s="212">
        <v>1974963.45</v>
      </c>
      <c r="H315" s="218">
        <v>104</v>
      </c>
    </row>
    <row r="316" spans="1:8" outlineLevel="2" x14ac:dyDescent="0.2">
      <c r="A316" s="208"/>
      <c r="B316" s="209" t="s">
        <v>163</v>
      </c>
      <c r="C316" s="210">
        <v>571343.27</v>
      </c>
      <c r="D316" s="211">
        <v>37</v>
      </c>
      <c r="E316" s="212">
        <v>-554986.53</v>
      </c>
      <c r="F316" s="218">
        <v>-34</v>
      </c>
      <c r="G316" s="212">
        <v>16356.74</v>
      </c>
      <c r="H316" s="218">
        <v>3</v>
      </c>
    </row>
    <row r="317" spans="1:8" ht="45" collapsed="1" x14ac:dyDescent="0.2">
      <c r="A317" s="231" t="s">
        <v>46</v>
      </c>
      <c r="B317" s="231" t="s">
        <v>47</v>
      </c>
      <c r="C317" s="232">
        <v>28177394.170000002</v>
      </c>
      <c r="D317" s="233">
        <v>1940</v>
      </c>
      <c r="E317" s="205">
        <v>-196.85</v>
      </c>
      <c r="F317" s="207"/>
      <c r="G317" s="205">
        <v>28177197.32</v>
      </c>
      <c r="H317" s="207">
        <v>1940</v>
      </c>
    </row>
    <row r="318" spans="1:8" outlineLevel="2" x14ac:dyDescent="0.2">
      <c r="A318" s="208"/>
      <c r="B318" s="209" t="s">
        <v>152</v>
      </c>
      <c r="C318" s="210">
        <v>2517619.9900000002</v>
      </c>
      <c r="D318" s="211">
        <v>149</v>
      </c>
      <c r="E318" s="212">
        <v>0</v>
      </c>
      <c r="F318" s="218"/>
      <c r="G318" s="212">
        <v>2517619.9900000002</v>
      </c>
      <c r="H318" s="218">
        <v>149</v>
      </c>
    </row>
    <row r="319" spans="1:8" outlineLevel="2" x14ac:dyDescent="0.2">
      <c r="A319" s="208"/>
      <c r="B319" s="209" t="s">
        <v>153</v>
      </c>
      <c r="C319" s="210">
        <v>1729269.56</v>
      </c>
      <c r="D319" s="211">
        <v>125</v>
      </c>
      <c r="E319" s="212">
        <v>-4045.27</v>
      </c>
      <c r="F319" s="218"/>
      <c r="G319" s="212">
        <v>1725224.29</v>
      </c>
      <c r="H319" s="218">
        <v>125</v>
      </c>
    </row>
    <row r="320" spans="1:8" outlineLevel="2" x14ac:dyDescent="0.2">
      <c r="A320" s="208"/>
      <c r="B320" s="209" t="s">
        <v>154</v>
      </c>
      <c r="C320" s="210">
        <v>2045943.24</v>
      </c>
      <c r="D320" s="211">
        <v>132</v>
      </c>
      <c r="E320" s="212">
        <v>3262.62</v>
      </c>
      <c r="F320" s="218"/>
      <c r="G320" s="212">
        <v>2049205.86</v>
      </c>
      <c r="H320" s="218">
        <v>132</v>
      </c>
    </row>
    <row r="321" spans="1:8" outlineLevel="2" x14ac:dyDescent="0.2">
      <c r="A321" s="208"/>
      <c r="B321" s="209" t="s">
        <v>155</v>
      </c>
      <c r="C321" s="210">
        <v>2045943.24</v>
      </c>
      <c r="D321" s="211">
        <v>132</v>
      </c>
      <c r="E321" s="212">
        <v>323.01</v>
      </c>
      <c r="F321" s="218"/>
      <c r="G321" s="212">
        <v>2046266.25</v>
      </c>
      <c r="H321" s="218">
        <v>132</v>
      </c>
    </row>
    <row r="322" spans="1:8" outlineLevel="2" x14ac:dyDescent="0.2">
      <c r="A322" s="208"/>
      <c r="B322" s="209" t="s">
        <v>156</v>
      </c>
      <c r="C322" s="210">
        <v>2045943.24</v>
      </c>
      <c r="D322" s="211">
        <v>132</v>
      </c>
      <c r="E322" s="212">
        <v>-2237.5500000000002</v>
      </c>
      <c r="F322" s="218"/>
      <c r="G322" s="212">
        <v>2043705.69</v>
      </c>
      <c r="H322" s="218">
        <v>132</v>
      </c>
    </row>
    <row r="323" spans="1:8" outlineLevel="2" x14ac:dyDescent="0.2">
      <c r="A323" s="208"/>
      <c r="B323" s="209" t="s">
        <v>157</v>
      </c>
      <c r="C323" s="210">
        <v>2045943.24</v>
      </c>
      <c r="D323" s="211">
        <v>132</v>
      </c>
      <c r="E323" s="212">
        <v>2434.04</v>
      </c>
      <c r="F323" s="218"/>
      <c r="G323" s="212">
        <v>2048377.28</v>
      </c>
      <c r="H323" s="218">
        <v>132</v>
      </c>
    </row>
    <row r="324" spans="1:8" outlineLevel="2" x14ac:dyDescent="0.2">
      <c r="A324" s="208"/>
      <c r="B324" s="209" t="s">
        <v>158</v>
      </c>
      <c r="C324" s="210">
        <v>2045943.24</v>
      </c>
      <c r="D324" s="211">
        <v>132</v>
      </c>
      <c r="E324" s="212">
        <v>-1824.11</v>
      </c>
      <c r="F324" s="218"/>
      <c r="G324" s="212">
        <v>2044119.13</v>
      </c>
      <c r="H324" s="218">
        <v>132</v>
      </c>
    </row>
    <row r="325" spans="1:8" outlineLevel="2" x14ac:dyDescent="0.2">
      <c r="A325" s="208"/>
      <c r="B325" s="209" t="s">
        <v>159</v>
      </c>
      <c r="C325" s="210">
        <v>2045943.24</v>
      </c>
      <c r="D325" s="211">
        <v>132</v>
      </c>
      <c r="E325" s="212">
        <v>2067.3000000000002</v>
      </c>
      <c r="F325" s="218"/>
      <c r="G325" s="212">
        <v>2048010.54</v>
      </c>
      <c r="H325" s="218">
        <v>132</v>
      </c>
    </row>
    <row r="326" spans="1:8" ht="22.5" outlineLevel="2" x14ac:dyDescent="0.2">
      <c r="A326" s="208"/>
      <c r="B326" s="209" t="s">
        <v>160</v>
      </c>
      <c r="C326" s="210">
        <v>2045943.24</v>
      </c>
      <c r="D326" s="211">
        <v>132</v>
      </c>
      <c r="E326" s="212">
        <v>-241.32</v>
      </c>
      <c r="F326" s="218"/>
      <c r="G326" s="212">
        <v>2045701.92</v>
      </c>
      <c r="H326" s="218">
        <v>132</v>
      </c>
    </row>
    <row r="327" spans="1:8" outlineLevel="2" x14ac:dyDescent="0.2">
      <c r="A327" s="208"/>
      <c r="B327" s="209" t="s">
        <v>161</v>
      </c>
      <c r="C327" s="210">
        <v>2045943.24</v>
      </c>
      <c r="D327" s="211">
        <v>132</v>
      </c>
      <c r="E327" s="212">
        <v>-462.43</v>
      </c>
      <c r="F327" s="218"/>
      <c r="G327" s="212">
        <v>2045480.81</v>
      </c>
      <c r="H327" s="218">
        <v>132</v>
      </c>
    </row>
    <row r="328" spans="1:8" outlineLevel="2" x14ac:dyDescent="0.2">
      <c r="A328" s="208"/>
      <c r="B328" s="209" t="s">
        <v>162</v>
      </c>
      <c r="C328" s="210">
        <v>5517015.46</v>
      </c>
      <c r="D328" s="211">
        <v>478</v>
      </c>
      <c r="E328" s="212">
        <v>723.71</v>
      </c>
      <c r="F328" s="218"/>
      <c r="G328" s="212">
        <v>5517739.1699999999</v>
      </c>
      <c r="H328" s="218">
        <v>478</v>
      </c>
    </row>
    <row r="329" spans="1:8" outlineLevel="2" x14ac:dyDescent="0.2">
      <c r="A329" s="208"/>
      <c r="B329" s="209" t="s">
        <v>163</v>
      </c>
      <c r="C329" s="210">
        <v>2045943.24</v>
      </c>
      <c r="D329" s="211">
        <v>132</v>
      </c>
      <c r="E329" s="212">
        <v>-196.85</v>
      </c>
      <c r="F329" s="218"/>
      <c r="G329" s="212">
        <v>2045746.39</v>
      </c>
      <c r="H329" s="218">
        <v>132</v>
      </c>
    </row>
    <row r="330" spans="1:8" ht="22.5" collapsed="1" x14ac:dyDescent="0.2">
      <c r="A330" s="231" t="s">
        <v>48</v>
      </c>
      <c r="B330" s="231" t="s">
        <v>49</v>
      </c>
      <c r="C330" s="232">
        <v>24068889.699999999</v>
      </c>
      <c r="D330" s="233">
        <v>1628</v>
      </c>
      <c r="E330" s="205">
        <v>-150326.79999999999</v>
      </c>
      <c r="F330" s="207"/>
      <c r="G330" s="205">
        <v>23918562.899999999</v>
      </c>
      <c r="H330" s="207">
        <v>1628</v>
      </c>
    </row>
    <row r="331" spans="1:8" outlineLevel="2" x14ac:dyDescent="0.2">
      <c r="A331" s="208"/>
      <c r="B331" s="209" t="s">
        <v>152</v>
      </c>
      <c r="C331" s="210">
        <v>1957631.91</v>
      </c>
      <c r="D331" s="211">
        <v>121</v>
      </c>
      <c r="E331" s="212">
        <v>0</v>
      </c>
      <c r="F331" s="218"/>
      <c r="G331" s="212">
        <v>1957631.91</v>
      </c>
      <c r="H331" s="218">
        <v>121</v>
      </c>
    </row>
    <row r="332" spans="1:8" outlineLevel="2" x14ac:dyDescent="0.2">
      <c r="A332" s="208"/>
      <c r="B332" s="209" t="s">
        <v>153</v>
      </c>
      <c r="C332" s="210">
        <v>1819359.89</v>
      </c>
      <c r="D332" s="211">
        <v>123</v>
      </c>
      <c r="E332" s="212">
        <v>-1060.82</v>
      </c>
      <c r="F332" s="218"/>
      <c r="G332" s="212">
        <v>1818299.07</v>
      </c>
      <c r="H332" s="218">
        <v>123</v>
      </c>
    </row>
    <row r="333" spans="1:8" outlineLevel="2" x14ac:dyDescent="0.2">
      <c r="A333" s="208"/>
      <c r="B333" s="209" t="s">
        <v>154</v>
      </c>
      <c r="C333" s="210">
        <v>1842056.93</v>
      </c>
      <c r="D333" s="211">
        <v>119</v>
      </c>
      <c r="E333" s="212">
        <v>-90.61</v>
      </c>
      <c r="F333" s="218"/>
      <c r="G333" s="212">
        <v>1841966.32</v>
      </c>
      <c r="H333" s="218">
        <v>119</v>
      </c>
    </row>
    <row r="334" spans="1:8" outlineLevel="2" x14ac:dyDescent="0.2">
      <c r="A334" s="208"/>
      <c r="B334" s="209" t="s">
        <v>155</v>
      </c>
      <c r="C334" s="210">
        <v>1842056.93</v>
      </c>
      <c r="D334" s="211">
        <v>119</v>
      </c>
      <c r="E334" s="212">
        <v>671.24</v>
      </c>
      <c r="F334" s="218"/>
      <c r="G334" s="212">
        <v>1842728.17</v>
      </c>
      <c r="H334" s="218">
        <v>119</v>
      </c>
    </row>
    <row r="335" spans="1:8" outlineLevel="2" x14ac:dyDescent="0.2">
      <c r="A335" s="208"/>
      <c r="B335" s="209" t="s">
        <v>156</v>
      </c>
      <c r="C335" s="210">
        <v>1842056.93</v>
      </c>
      <c r="D335" s="211">
        <v>119</v>
      </c>
      <c r="E335" s="212">
        <v>-2397.83</v>
      </c>
      <c r="F335" s="218"/>
      <c r="G335" s="212">
        <v>1839659.1</v>
      </c>
      <c r="H335" s="218">
        <v>119</v>
      </c>
    </row>
    <row r="336" spans="1:8" outlineLevel="2" x14ac:dyDescent="0.2">
      <c r="A336" s="208"/>
      <c r="B336" s="209" t="s">
        <v>157</v>
      </c>
      <c r="C336" s="210">
        <v>1842056.93</v>
      </c>
      <c r="D336" s="211">
        <v>119</v>
      </c>
      <c r="E336" s="212">
        <v>-514.73</v>
      </c>
      <c r="F336" s="218"/>
      <c r="G336" s="212">
        <v>1841542.2</v>
      </c>
      <c r="H336" s="218">
        <v>119</v>
      </c>
    </row>
    <row r="337" spans="1:8" outlineLevel="2" x14ac:dyDescent="0.2">
      <c r="A337" s="208"/>
      <c r="B337" s="209" t="s">
        <v>158</v>
      </c>
      <c r="C337" s="210">
        <v>1842056.93</v>
      </c>
      <c r="D337" s="211">
        <v>119</v>
      </c>
      <c r="E337" s="212">
        <v>-155.4</v>
      </c>
      <c r="F337" s="218"/>
      <c r="G337" s="212">
        <v>1841901.53</v>
      </c>
      <c r="H337" s="218">
        <v>119</v>
      </c>
    </row>
    <row r="338" spans="1:8" outlineLevel="2" x14ac:dyDescent="0.2">
      <c r="A338" s="208"/>
      <c r="B338" s="209" t="s">
        <v>159</v>
      </c>
      <c r="C338" s="210">
        <v>1842056.93</v>
      </c>
      <c r="D338" s="211">
        <v>119</v>
      </c>
      <c r="E338" s="212">
        <v>193.06</v>
      </c>
      <c r="F338" s="218"/>
      <c r="G338" s="212">
        <v>1842249.99</v>
      </c>
      <c r="H338" s="218">
        <v>119</v>
      </c>
    </row>
    <row r="339" spans="1:8" ht="22.5" outlineLevel="2" x14ac:dyDescent="0.2">
      <c r="A339" s="208"/>
      <c r="B339" s="209" t="s">
        <v>160</v>
      </c>
      <c r="C339" s="210">
        <v>1842056.93</v>
      </c>
      <c r="D339" s="211">
        <v>119</v>
      </c>
      <c r="E339" s="212">
        <v>847.78</v>
      </c>
      <c r="F339" s="218"/>
      <c r="G339" s="212">
        <v>1842904.71</v>
      </c>
      <c r="H339" s="218">
        <v>119</v>
      </c>
    </row>
    <row r="340" spans="1:8" outlineLevel="2" x14ac:dyDescent="0.2">
      <c r="A340" s="208"/>
      <c r="B340" s="209" t="s">
        <v>161</v>
      </c>
      <c r="C340" s="210">
        <v>1842056.93</v>
      </c>
      <c r="D340" s="211">
        <v>119</v>
      </c>
      <c r="E340" s="212">
        <v>160.1</v>
      </c>
      <c r="F340" s="218"/>
      <c r="G340" s="212">
        <v>1842217.03</v>
      </c>
      <c r="H340" s="218">
        <v>119</v>
      </c>
    </row>
    <row r="341" spans="1:8" outlineLevel="2" x14ac:dyDescent="0.2">
      <c r="A341" s="208"/>
      <c r="B341" s="209" t="s">
        <v>162</v>
      </c>
      <c r="C341" s="210">
        <v>3693635.36</v>
      </c>
      <c r="D341" s="211">
        <v>311</v>
      </c>
      <c r="E341" s="212">
        <v>-7188.98</v>
      </c>
      <c r="F341" s="218"/>
      <c r="G341" s="212">
        <v>3686446.38</v>
      </c>
      <c r="H341" s="218">
        <v>311</v>
      </c>
    </row>
    <row r="342" spans="1:8" outlineLevel="2" x14ac:dyDescent="0.2">
      <c r="A342" s="208"/>
      <c r="B342" s="209" t="s">
        <v>163</v>
      </c>
      <c r="C342" s="210">
        <v>1861807.1</v>
      </c>
      <c r="D342" s="211">
        <v>121</v>
      </c>
      <c r="E342" s="212">
        <v>-140790.60999999999</v>
      </c>
      <c r="F342" s="218"/>
      <c r="G342" s="212">
        <v>1721016.49</v>
      </c>
      <c r="H342" s="218">
        <v>121</v>
      </c>
    </row>
    <row r="343" spans="1:8" ht="22.5" x14ac:dyDescent="0.2">
      <c r="A343" s="231" t="s">
        <v>50</v>
      </c>
      <c r="B343" s="231" t="s">
        <v>51</v>
      </c>
      <c r="C343" s="232">
        <v>6975521.0199999996</v>
      </c>
      <c r="D343" s="234">
        <v>498</v>
      </c>
      <c r="E343" s="205">
        <v>-509140.17</v>
      </c>
      <c r="F343" s="207"/>
      <c r="G343" s="205">
        <v>6466380.8499999996</v>
      </c>
      <c r="H343" s="207">
        <v>498</v>
      </c>
    </row>
    <row r="344" spans="1:8" outlineLevel="2" x14ac:dyDescent="0.2">
      <c r="A344" s="208"/>
      <c r="B344" s="209" t="s">
        <v>152</v>
      </c>
      <c r="C344" s="210">
        <v>664313.43999999994</v>
      </c>
      <c r="D344" s="211">
        <v>44</v>
      </c>
      <c r="E344" s="212">
        <v>0</v>
      </c>
      <c r="F344" s="218"/>
      <c r="G344" s="212">
        <v>664313.43999999994</v>
      </c>
      <c r="H344" s="218">
        <v>44</v>
      </c>
    </row>
    <row r="345" spans="1:8" outlineLevel="2" x14ac:dyDescent="0.2">
      <c r="A345" s="208"/>
      <c r="B345" s="209" t="s">
        <v>153</v>
      </c>
      <c r="C345" s="210">
        <v>477396.01</v>
      </c>
      <c r="D345" s="211">
        <v>30</v>
      </c>
      <c r="E345" s="212">
        <v>-1418.71</v>
      </c>
      <c r="F345" s="218"/>
      <c r="G345" s="212">
        <v>475977.3</v>
      </c>
      <c r="H345" s="218">
        <v>30</v>
      </c>
    </row>
    <row r="346" spans="1:8" outlineLevel="2" x14ac:dyDescent="0.2">
      <c r="A346" s="208"/>
      <c r="B346" s="209" t="s">
        <v>154</v>
      </c>
      <c r="C346" s="210">
        <v>509140.17</v>
      </c>
      <c r="D346" s="211">
        <v>33</v>
      </c>
      <c r="E346" s="212">
        <v>-3788.89</v>
      </c>
      <c r="F346" s="218"/>
      <c r="G346" s="212">
        <v>505351.28</v>
      </c>
      <c r="H346" s="218">
        <v>33</v>
      </c>
    </row>
    <row r="347" spans="1:8" outlineLevel="2" x14ac:dyDescent="0.2">
      <c r="A347" s="208"/>
      <c r="B347" s="209" t="s">
        <v>155</v>
      </c>
      <c r="C347" s="210">
        <v>509140.17</v>
      </c>
      <c r="D347" s="211">
        <v>33</v>
      </c>
      <c r="E347" s="212">
        <v>4286.28</v>
      </c>
      <c r="F347" s="218"/>
      <c r="G347" s="212">
        <v>513426.45</v>
      </c>
      <c r="H347" s="218">
        <v>33</v>
      </c>
    </row>
    <row r="348" spans="1:8" outlineLevel="2" x14ac:dyDescent="0.2">
      <c r="A348" s="208"/>
      <c r="B348" s="209" t="s">
        <v>156</v>
      </c>
      <c r="C348" s="210">
        <v>509140.17</v>
      </c>
      <c r="D348" s="211">
        <v>33</v>
      </c>
      <c r="E348" s="212">
        <v>434.69</v>
      </c>
      <c r="F348" s="218"/>
      <c r="G348" s="212">
        <v>509574.86</v>
      </c>
      <c r="H348" s="218">
        <v>33</v>
      </c>
    </row>
    <row r="349" spans="1:8" outlineLevel="2" x14ac:dyDescent="0.2">
      <c r="A349" s="208"/>
      <c r="B349" s="209" t="s">
        <v>157</v>
      </c>
      <c r="C349" s="210">
        <v>509140.17</v>
      </c>
      <c r="D349" s="211">
        <v>33</v>
      </c>
      <c r="E349" s="212">
        <v>-5703.02</v>
      </c>
      <c r="F349" s="218"/>
      <c r="G349" s="212">
        <v>503437.15</v>
      </c>
      <c r="H349" s="218">
        <v>33</v>
      </c>
    </row>
    <row r="350" spans="1:8" outlineLevel="2" x14ac:dyDescent="0.2">
      <c r="A350" s="208"/>
      <c r="B350" s="209" t="s">
        <v>158</v>
      </c>
      <c r="C350" s="210">
        <v>509140.17</v>
      </c>
      <c r="D350" s="211">
        <v>33</v>
      </c>
      <c r="E350" s="212">
        <v>5908.27</v>
      </c>
      <c r="F350" s="218"/>
      <c r="G350" s="212">
        <v>515048.44</v>
      </c>
      <c r="H350" s="218">
        <v>33</v>
      </c>
    </row>
    <row r="351" spans="1:8" outlineLevel="2" x14ac:dyDescent="0.2">
      <c r="A351" s="208"/>
      <c r="B351" s="209" t="s">
        <v>159</v>
      </c>
      <c r="C351" s="210">
        <v>509140.17</v>
      </c>
      <c r="D351" s="211">
        <v>33</v>
      </c>
      <c r="E351" s="212">
        <v>-7159.56</v>
      </c>
      <c r="F351" s="218"/>
      <c r="G351" s="212">
        <v>501980.61</v>
      </c>
      <c r="H351" s="218">
        <v>33</v>
      </c>
    </row>
    <row r="352" spans="1:8" ht="22.5" outlineLevel="2" x14ac:dyDescent="0.2">
      <c r="A352" s="208"/>
      <c r="B352" s="209" t="s">
        <v>160</v>
      </c>
      <c r="C352" s="210">
        <v>509140.17</v>
      </c>
      <c r="D352" s="211">
        <v>33</v>
      </c>
      <c r="E352" s="212">
        <v>6206.24</v>
      </c>
      <c r="F352" s="218"/>
      <c r="G352" s="212">
        <v>515346.41</v>
      </c>
      <c r="H352" s="218">
        <v>33</v>
      </c>
    </row>
    <row r="353" spans="1:8" outlineLevel="2" x14ac:dyDescent="0.2">
      <c r="A353" s="208"/>
      <c r="B353" s="209" t="s">
        <v>161</v>
      </c>
      <c r="C353" s="210">
        <v>523748.65</v>
      </c>
      <c r="D353" s="211">
        <v>35</v>
      </c>
      <c r="E353" s="212">
        <v>-15229.2</v>
      </c>
      <c r="F353" s="218"/>
      <c r="G353" s="212">
        <v>508519.45</v>
      </c>
      <c r="H353" s="218">
        <v>35</v>
      </c>
    </row>
    <row r="354" spans="1:8" outlineLevel="2" x14ac:dyDescent="0.2">
      <c r="A354" s="208"/>
      <c r="B354" s="209" t="s">
        <v>162</v>
      </c>
      <c r="C354" s="210">
        <v>1236941.56</v>
      </c>
      <c r="D354" s="211">
        <v>125</v>
      </c>
      <c r="E354" s="212">
        <v>16463.900000000001</v>
      </c>
      <c r="F354" s="218">
        <v>33</v>
      </c>
      <c r="G354" s="212">
        <v>1253405.46</v>
      </c>
      <c r="H354" s="218">
        <v>158</v>
      </c>
    </row>
    <row r="355" spans="1:8" outlineLevel="2" x14ac:dyDescent="0.2">
      <c r="A355" s="208"/>
      <c r="B355" s="209" t="s">
        <v>163</v>
      </c>
      <c r="C355" s="210">
        <v>509140.17</v>
      </c>
      <c r="D355" s="211">
        <v>33</v>
      </c>
      <c r="E355" s="212">
        <v>-509140.17</v>
      </c>
      <c r="F355" s="218">
        <v>-33</v>
      </c>
      <c r="G355" s="214">
        <v>0</v>
      </c>
      <c r="H355" s="215">
        <v>0</v>
      </c>
    </row>
    <row r="356" spans="1:8" ht="22.5" x14ac:dyDescent="0.2">
      <c r="A356" s="231" t="s">
        <v>52</v>
      </c>
      <c r="B356" s="231" t="s">
        <v>53</v>
      </c>
      <c r="C356" s="232">
        <v>10759660.58</v>
      </c>
      <c r="D356" s="234">
        <v>749</v>
      </c>
      <c r="E356" s="205">
        <v>-703030.75</v>
      </c>
      <c r="F356" s="207"/>
      <c r="G356" s="205">
        <v>10056629.83</v>
      </c>
      <c r="H356" s="207">
        <v>749</v>
      </c>
    </row>
    <row r="357" spans="1:8" outlineLevel="2" x14ac:dyDescent="0.2">
      <c r="A357" s="208"/>
      <c r="B357" s="209" t="s">
        <v>152</v>
      </c>
      <c r="C357" s="210">
        <v>814812.6</v>
      </c>
      <c r="D357" s="211">
        <v>60</v>
      </c>
      <c r="E357" s="212">
        <v>-190317.65</v>
      </c>
      <c r="F357" s="218"/>
      <c r="G357" s="212">
        <v>624494.94999999995</v>
      </c>
      <c r="H357" s="218">
        <v>60</v>
      </c>
    </row>
    <row r="358" spans="1:8" outlineLevel="2" x14ac:dyDescent="0.2">
      <c r="A358" s="208"/>
      <c r="B358" s="209" t="s">
        <v>153</v>
      </c>
      <c r="C358" s="210">
        <v>814812.6</v>
      </c>
      <c r="D358" s="211">
        <v>60</v>
      </c>
      <c r="E358" s="212">
        <v>189599.55</v>
      </c>
      <c r="F358" s="218"/>
      <c r="G358" s="212">
        <v>1004412.15</v>
      </c>
      <c r="H358" s="218">
        <v>60</v>
      </c>
    </row>
    <row r="359" spans="1:8" outlineLevel="2" x14ac:dyDescent="0.2">
      <c r="A359" s="208"/>
      <c r="B359" s="209" t="s">
        <v>154</v>
      </c>
      <c r="C359" s="210">
        <v>814812.6</v>
      </c>
      <c r="D359" s="211">
        <v>60</v>
      </c>
      <c r="E359" s="212">
        <v>-1347.46</v>
      </c>
      <c r="F359" s="218"/>
      <c r="G359" s="212">
        <v>813465.14</v>
      </c>
      <c r="H359" s="218">
        <v>60</v>
      </c>
    </row>
    <row r="360" spans="1:8" outlineLevel="2" x14ac:dyDescent="0.2">
      <c r="A360" s="208"/>
      <c r="B360" s="209" t="s">
        <v>155</v>
      </c>
      <c r="C360" s="210">
        <v>814812.6</v>
      </c>
      <c r="D360" s="211">
        <v>60</v>
      </c>
      <c r="E360" s="212">
        <v>1544.55</v>
      </c>
      <c r="F360" s="218"/>
      <c r="G360" s="212">
        <v>816357.15</v>
      </c>
      <c r="H360" s="218">
        <v>60</v>
      </c>
    </row>
    <row r="361" spans="1:8" outlineLevel="2" x14ac:dyDescent="0.2">
      <c r="A361" s="208"/>
      <c r="B361" s="209" t="s">
        <v>156</v>
      </c>
      <c r="C361" s="210">
        <v>814812.6</v>
      </c>
      <c r="D361" s="211">
        <v>60</v>
      </c>
      <c r="E361" s="212">
        <v>-395.65</v>
      </c>
      <c r="F361" s="218"/>
      <c r="G361" s="212">
        <v>814416.95</v>
      </c>
      <c r="H361" s="218">
        <v>60</v>
      </c>
    </row>
    <row r="362" spans="1:8" outlineLevel="2" x14ac:dyDescent="0.2">
      <c r="A362" s="208"/>
      <c r="B362" s="209" t="s">
        <v>157</v>
      </c>
      <c r="C362" s="210">
        <v>814812.6</v>
      </c>
      <c r="D362" s="211">
        <v>60</v>
      </c>
      <c r="E362" s="212">
        <v>-1414.64</v>
      </c>
      <c r="F362" s="218"/>
      <c r="G362" s="212">
        <v>813397.96</v>
      </c>
      <c r="H362" s="218">
        <v>60</v>
      </c>
    </row>
    <row r="363" spans="1:8" outlineLevel="2" x14ac:dyDescent="0.2">
      <c r="A363" s="208"/>
      <c r="B363" s="209" t="s">
        <v>158</v>
      </c>
      <c r="C363" s="210">
        <v>814812.6</v>
      </c>
      <c r="D363" s="211">
        <v>60</v>
      </c>
      <c r="E363" s="212">
        <v>77.209999999999994</v>
      </c>
      <c r="F363" s="218"/>
      <c r="G363" s="212">
        <v>814889.81</v>
      </c>
      <c r="H363" s="218">
        <v>60</v>
      </c>
    </row>
    <row r="364" spans="1:8" outlineLevel="2" x14ac:dyDescent="0.2">
      <c r="A364" s="208"/>
      <c r="B364" s="209" t="s">
        <v>159</v>
      </c>
      <c r="C364" s="210">
        <v>814812.6</v>
      </c>
      <c r="D364" s="211">
        <v>60</v>
      </c>
      <c r="E364" s="212">
        <v>306.19</v>
      </c>
      <c r="F364" s="218"/>
      <c r="G364" s="212">
        <v>815118.79</v>
      </c>
      <c r="H364" s="218">
        <v>60</v>
      </c>
    </row>
    <row r="365" spans="1:8" ht="22.5" outlineLevel="2" x14ac:dyDescent="0.2">
      <c r="A365" s="208"/>
      <c r="B365" s="209" t="s">
        <v>160</v>
      </c>
      <c r="C365" s="210">
        <v>814812.6</v>
      </c>
      <c r="D365" s="211">
        <v>60</v>
      </c>
      <c r="E365" s="212">
        <v>1715.97</v>
      </c>
      <c r="F365" s="218"/>
      <c r="G365" s="212">
        <v>816528.57</v>
      </c>
      <c r="H365" s="218">
        <v>60</v>
      </c>
    </row>
    <row r="366" spans="1:8" outlineLevel="2" x14ac:dyDescent="0.2">
      <c r="A366" s="208"/>
      <c r="B366" s="209" t="s">
        <v>161</v>
      </c>
      <c r="C366" s="210">
        <v>814812.6</v>
      </c>
      <c r="D366" s="211">
        <v>60</v>
      </c>
      <c r="E366" s="212">
        <v>-1546.82</v>
      </c>
      <c r="F366" s="218"/>
      <c r="G366" s="212">
        <v>813265.78</v>
      </c>
      <c r="H366" s="218">
        <v>60</v>
      </c>
    </row>
    <row r="367" spans="1:8" outlineLevel="2" x14ac:dyDescent="0.2">
      <c r="A367" s="208"/>
      <c r="B367" s="209" t="s">
        <v>162</v>
      </c>
      <c r="C367" s="210">
        <v>1660921.94</v>
      </c>
      <c r="D367" s="211">
        <v>79</v>
      </c>
      <c r="E367" s="212">
        <v>1778.75</v>
      </c>
      <c r="F367" s="218"/>
      <c r="G367" s="212">
        <v>1662700.69</v>
      </c>
      <c r="H367" s="218">
        <v>79</v>
      </c>
    </row>
    <row r="368" spans="1:8" outlineLevel="2" x14ac:dyDescent="0.2">
      <c r="A368" s="208"/>
      <c r="B368" s="209" t="s">
        <v>163</v>
      </c>
      <c r="C368" s="210">
        <v>950612.64</v>
      </c>
      <c r="D368" s="211">
        <v>70</v>
      </c>
      <c r="E368" s="212">
        <v>-703030.75</v>
      </c>
      <c r="F368" s="218"/>
      <c r="G368" s="212">
        <v>247581.89</v>
      </c>
      <c r="H368" s="218">
        <v>70</v>
      </c>
    </row>
    <row r="369" spans="1:8" ht="33.75" x14ac:dyDescent="0.2">
      <c r="A369" s="231" t="s">
        <v>54</v>
      </c>
      <c r="B369" s="231" t="s">
        <v>55</v>
      </c>
      <c r="C369" s="232">
        <v>28297278.5</v>
      </c>
      <c r="D369" s="233">
        <v>1884</v>
      </c>
      <c r="E369" s="205">
        <v>-3993.32</v>
      </c>
      <c r="F369" s="207"/>
      <c r="G369" s="205">
        <v>28293285.18</v>
      </c>
      <c r="H369" s="207">
        <v>1884</v>
      </c>
    </row>
    <row r="370" spans="1:8" outlineLevel="2" x14ac:dyDescent="0.2">
      <c r="A370" s="208"/>
      <c r="B370" s="209" t="s">
        <v>152</v>
      </c>
      <c r="C370" s="210">
        <v>2475338</v>
      </c>
      <c r="D370" s="211">
        <v>160</v>
      </c>
      <c r="E370" s="212">
        <v>-2475338</v>
      </c>
      <c r="F370" s="218">
        <v>-160</v>
      </c>
      <c r="G370" s="214">
        <v>0</v>
      </c>
      <c r="H370" s="215">
        <v>0</v>
      </c>
    </row>
    <row r="371" spans="1:8" outlineLevel="2" x14ac:dyDescent="0.2">
      <c r="A371" s="208"/>
      <c r="B371" s="209" t="s">
        <v>153</v>
      </c>
      <c r="C371" s="210">
        <v>2475338</v>
      </c>
      <c r="D371" s="211">
        <v>160</v>
      </c>
      <c r="E371" s="212">
        <v>2123980.64</v>
      </c>
      <c r="F371" s="218"/>
      <c r="G371" s="212">
        <v>4599318.6399999997</v>
      </c>
      <c r="H371" s="218">
        <v>160</v>
      </c>
    </row>
    <row r="372" spans="1:8" outlineLevel="2" x14ac:dyDescent="0.2">
      <c r="A372" s="208"/>
      <c r="B372" s="209" t="s">
        <v>154</v>
      </c>
      <c r="C372" s="210">
        <v>2475338</v>
      </c>
      <c r="D372" s="211">
        <v>160</v>
      </c>
      <c r="E372" s="212">
        <v>66626.03</v>
      </c>
      <c r="F372" s="218"/>
      <c r="G372" s="212">
        <v>2541964.0299999998</v>
      </c>
      <c r="H372" s="218">
        <v>160</v>
      </c>
    </row>
    <row r="373" spans="1:8" outlineLevel="2" x14ac:dyDescent="0.2">
      <c r="A373" s="208"/>
      <c r="B373" s="209" t="s">
        <v>155</v>
      </c>
      <c r="C373" s="210">
        <v>2475338</v>
      </c>
      <c r="D373" s="211">
        <v>160</v>
      </c>
      <c r="E373" s="212">
        <v>280588.65999999997</v>
      </c>
      <c r="F373" s="218">
        <v>160</v>
      </c>
      <c r="G373" s="212">
        <v>2755926.66</v>
      </c>
      <c r="H373" s="218">
        <v>320</v>
      </c>
    </row>
    <row r="374" spans="1:8" outlineLevel="2" x14ac:dyDescent="0.2">
      <c r="A374" s="208"/>
      <c r="B374" s="209" t="s">
        <v>156</v>
      </c>
      <c r="C374" s="210">
        <v>2475338</v>
      </c>
      <c r="D374" s="211">
        <v>160</v>
      </c>
      <c r="E374" s="212">
        <v>-2910.47</v>
      </c>
      <c r="F374" s="218"/>
      <c r="G374" s="212">
        <v>2472427.5299999998</v>
      </c>
      <c r="H374" s="218">
        <v>160</v>
      </c>
    </row>
    <row r="375" spans="1:8" outlineLevel="2" x14ac:dyDescent="0.2">
      <c r="A375" s="208"/>
      <c r="B375" s="209" t="s">
        <v>157</v>
      </c>
      <c r="C375" s="210">
        <v>2475338</v>
      </c>
      <c r="D375" s="211">
        <v>160</v>
      </c>
      <c r="E375" s="212">
        <v>-179813.82</v>
      </c>
      <c r="F375" s="218"/>
      <c r="G375" s="212">
        <v>2295524.1800000002</v>
      </c>
      <c r="H375" s="218">
        <v>160</v>
      </c>
    </row>
    <row r="376" spans="1:8" outlineLevel="2" x14ac:dyDescent="0.2">
      <c r="A376" s="208"/>
      <c r="B376" s="209" t="s">
        <v>158</v>
      </c>
      <c r="C376" s="210">
        <v>2087733.41</v>
      </c>
      <c r="D376" s="211">
        <v>158</v>
      </c>
      <c r="E376" s="212">
        <v>-270701.09999999998</v>
      </c>
      <c r="F376" s="218"/>
      <c r="G376" s="212">
        <v>1817032.31</v>
      </c>
      <c r="H376" s="218">
        <v>158</v>
      </c>
    </row>
    <row r="377" spans="1:8" outlineLevel="2" x14ac:dyDescent="0.2">
      <c r="A377" s="208"/>
      <c r="B377" s="209" t="s">
        <v>159</v>
      </c>
      <c r="C377" s="210">
        <v>2076396.75</v>
      </c>
      <c r="D377" s="211">
        <v>138</v>
      </c>
      <c r="E377" s="212">
        <v>0</v>
      </c>
      <c r="F377" s="218"/>
      <c r="G377" s="212">
        <v>2076396.75</v>
      </c>
      <c r="H377" s="218">
        <v>138</v>
      </c>
    </row>
    <row r="378" spans="1:8" ht="22.5" outlineLevel="2" x14ac:dyDescent="0.2">
      <c r="A378" s="208"/>
      <c r="B378" s="209" t="s">
        <v>160</v>
      </c>
      <c r="C378" s="210">
        <v>2047998.35</v>
      </c>
      <c r="D378" s="211">
        <v>149</v>
      </c>
      <c r="E378" s="212">
        <v>0</v>
      </c>
      <c r="F378" s="218"/>
      <c r="G378" s="212">
        <v>2047998.35</v>
      </c>
      <c r="H378" s="218">
        <v>149</v>
      </c>
    </row>
    <row r="379" spans="1:8" outlineLevel="2" x14ac:dyDescent="0.2">
      <c r="A379" s="208"/>
      <c r="B379" s="209" t="s">
        <v>161</v>
      </c>
      <c r="C379" s="210">
        <v>2475338</v>
      </c>
      <c r="D379" s="211">
        <v>160</v>
      </c>
      <c r="E379" s="212">
        <v>457568.06</v>
      </c>
      <c r="F379" s="218"/>
      <c r="G379" s="212">
        <v>2932906.06</v>
      </c>
      <c r="H379" s="218">
        <v>160</v>
      </c>
    </row>
    <row r="380" spans="1:8" outlineLevel="2" x14ac:dyDescent="0.2">
      <c r="A380" s="208"/>
      <c r="B380" s="209" t="s">
        <v>162</v>
      </c>
      <c r="C380" s="210">
        <v>2282446.12</v>
      </c>
      <c r="D380" s="211">
        <v>162</v>
      </c>
      <c r="E380" s="212">
        <v>0</v>
      </c>
      <c r="F380" s="218"/>
      <c r="G380" s="212">
        <v>2282446.12</v>
      </c>
      <c r="H380" s="218">
        <v>162</v>
      </c>
    </row>
    <row r="381" spans="1:8" outlineLevel="2" x14ac:dyDescent="0.2">
      <c r="A381" s="208"/>
      <c r="B381" s="209" t="s">
        <v>163</v>
      </c>
      <c r="C381" s="210">
        <v>2475337.87</v>
      </c>
      <c r="D381" s="211">
        <v>157</v>
      </c>
      <c r="E381" s="212">
        <v>-3993.32</v>
      </c>
      <c r="F381" s="218"/>
      <c r="G381" s="212">
        <v>2471344.5499999998</v>
      </c>
      <c r="H381" s="218">
        <v>157</v>
      </c>
    </row>
    <row r="382" spans="1:8" ht="22.5" x14ac:dyDescent="0.2">
      <c r="A382" s="231" t="s">
        <v>56</v>
      </c>
      <c r="B382" s="231" t="s">
        <v>57</v>
      </c>
      <c r="C382" s="232">
        <v>19285421.48</v>
      </c>
      <c r="D382" s="233">
        <v>1233</v>
      </c>
      <c r="E382" s="205">
        <v>-57103.35</v>
      </c>
      <c r="F382" s="207">
        <v>5</v>
      </c>
      <c r="G382" s="205">
        <v>19228318.129999999</v>
      </c>
      <c r="H382" s="207">
        <v>1238</v>
      </c>
    </row>
    <row r="383" spans="1:8" outlineLevel="2" x14ac:dyDescent="0.2">
      <c r="A383" s="208"/>
      <c r="B383" s="209" t="s">
        <v>152</v>
      </c>
      <c r="C383" s="210">
        <v>1545190</v>
      </c>
      <c r="D383" s="211">
        <v>100</v>
      </c>
      <c r="E383" s="212">
        <v>-327922.15000000002</v>
      </c>
      <c r="F383" s="218"/>
      <c r="G383" s="212">
        <v>1217267.8500000001</v>
      </c>
      <c r="H383" s="218">
        <v>100</v>
      </c>
    </row>
    <row r="384" spans="1:8" outlineLevel="2" x14ac:dyDescent="0.2">
      <c r="A384" s="208"/>
      <c r="B384" s="209" t="s">
        <v>153</v>
      </c>
      <c r="C384" s="210">
        <v>1545190</v>
      </c>
      <c r="D384" s="211">
        <v>100</v>
      </c>
      <c r="E384" s="212">
        <v>324373</v>
      </c>
      <c r="F384" s="218"/>
      <c r="G384" s="212">
        <v>1869563</v>
      </c>
      <c r="H384" s="218">
        <v>100</v>
      </c>
    </row>
    <row r="385" spans="1:8" outlineLevel="2" x14ac:dyDescent="0.2">
      <c r="A385" s="208"/>
      <c r="B385" s="209" t="s">
        <v>154</v>
      </c>
      <c r="C385" s="210">
        <v>1545190</v>
      </c>
      <c r="D385" s="211">
        <v>100</v>
      </c>
      <c r="E385" s="212">
        <v>-3410.12</v>
      </c>
      <c r="F385" s="218"/>
      <c r="G385" s="212">
        <v>1541779.88</v>
      </c>
      <c r="H385" s="218">
        <v>100</v>
      </c>
    </row>
    <row r="386" spans="1:8" outlineLevel="2" x14ac:dyDescent="0.2">
      <c r="A386" s="208"/>
      <c r="B386" s="209" t="s">
        <v>155</v>
      </c>
      <c r="C386" s="210">
        <v>1545190</v>
      </c>
      <c r="D386" s="211">
        <v>100</v>
      </c>
      <c r="E386" s="212">
        <v>6423.37</v>
      </c>
      <c r="F386" s="218"/>
      <c r="G386" s="212">
        <v>1551613.37</v>
      </c>
      <c r="H386" s="218">
        <v>100</v>
      </c>
    </row>
    <row r="387" spans="1:8" outlineLevel="2" x14ac:dyDescent="0.2">
      <c r="A387" s="208"/>
      <c r="B387" s="209" t="s">
        <v>156</v>
      </c>
      <c r="C387" s="210">
        <v>1545190</v>
      </c>
      <c r="D387" s="211">
        <v>100</v>
      </c>
      <c r="E387" s="212">
        <v>-1103.6400000000001</v>
      </c>
      <c r="F387" s="218"/>
      <c r="G387" s="212">
        <v>1544086.36</v>
      </c>
      <c r="H387" s="218">
        <v>100</v>
      </c>
    </row>
    <row r="388" spans="1:8" outlineLevel="2" x14ac:dyDescent="0.2">
      <c r="A388" s="208"/>
      <c r="B388" s="209" t="s">
        <v>157</v>
      </c>
      <c r="C388" s="210">
        <v>1545190</v>
      </c>
      <c r="D388" s="211">
        <v>100</v>
      </c>
      <c r="E388" s="212">
        <v>-5008.0200000000004</v>
      </c>
      <c r="F388" s="218"/>
      <c r="G388" s="212">
        <v>1540181.98</v>
      </c>
      <c r="H388" s="218">
        <v>100</v>
      </c>
    </row>
    <row r="389" spans="1:8" outlineLevel="2" x14ac:dyDescent="0.2">
      <c r="A389" s="208"/>
      <c r="B389" s="209" t="s">
        <v>158</v>
      </c>
      <c r="C389" s="210">
        <v>1545190</v>
      </c>
      <c r="D389" s="211">
        <v>100</v>
      </c>
      <c r="E389" s="212">
        <v>5041.6000000000004</v>
      </c>
      <c r="F389" s="218"/>
      <c r="G389" s="212">
        <v>1550231.6</v>
      </c>
      <c r="H389" s="218">
        <v>100</v>
      </c>
    </row>
    <row r="390" spans="1:8" outlineLevel="2" x14ac:dyDescent="0.2">
      <c r="A390" s="208"/>
      <c r="B390" s="209" t="s">
        <v>159</v>
      </c>
      <c r="C390" s="210">
        <v>1545190</v>
      </c>
      <c r="D390" s="211">
        <v>100</v>
      </c>
      <c r="E390" s="212">
        <v>-3598.33</v>
      </c>
      <c r="F390" s="218"/>
      <c r="G390" s="212">
        <v>1541591.67</v>
      </c>
      <c r="H390" s="218">
        <v>100</v>
      </c>
    </row>
    <row r="391" spans="1:8" ht="22.5" outlineLevel="2" x14ac:dyDescent="0.2">
      <c r="A391" s="208"/>
      <c r="B391" s="209" t="s">
        <v>160</v>
      </c>
      <c r="C391" s="210">
        <v>1545190</v>
      </c>
      <c r="D391" s="211">
        <v>100</v>
      </c>
      <c r="E391" s="212">
        <v>1956.89</v>
      </c>
      <c r="F391" s="218"/>
      <c r="G391" s="212">
        <v>1547146.89</v>
      </c>
      <c r="H391" s="218">
        <v>100</v>
      </c>
    </row>
    <row r="392" spans="1:8" outlineLevel="2" x14ac:dyDescent="0.2">
      <c r="A392" s="208"/>
      <c r="B392" s="209" t="s">
        <v>161</v>
      </c>
      <c r="C392" s="210">
        <v>1545190</v>
      </c>
      <c r="D392" s="211">
        <v>100</v>
      </c>
      <c r="E392" s="212">
        <v>1826.78</v>
      </c>
      <c r="F392" s="218"/>
      <c r="G392" s="212">
        <v>1547016.78</v>
      </c>
      <c r="H392" s="218">
        <v>100</v>
      </c>
    </row>
    <row r="393" spans="1:8" outlineLevel="2" x14ac:dyDescent="0.2">
      <c r="A393" s="208"/>
      <c r="B393" s="209" t="s">
        <v>162</v>
      </c>
      <c r="C393" s="210">
        <v>2164722.15</v>
      </c>
      <c r="D393" s="211">
        <v>125</v>
      </c>
      <c r="E393" s="212">
        <v>1420.62</v>
      </c>
      <c r="F393" s="218"/>
      <c r="G393" s="212">
        <v>2166142.77</v>
      </c>
      <c r="H393" s="218">
        <v>125</v>
      </c>
    </row>
    <row r="394" spans="1:8" outlineLevel="2" x14ac:dyDescent="0.2">
      <c r="A394" s="208"/>
      <c r="B394" s="209" t="s">
        <v>163</v>
      </c>
      <c r="C394" s="210">
        <v>1668799.33</v>
      </c>
      <c r="D394" s="211">
        <v>108</v>
      </c>
      <c r="E394" s="212">
        <v>-57103.35</v>
      </c>
      <c r="F394" s="218">
        <v>5</v>
      </c>
      <c r="G394" s="212">
        <v>1611695.98</v>
      </c>
      <c r="H394" s="218">
        <v>113</v>
      </c>
    </row>
    <row r="395" spans="1:8" ht="33.75" x14ac:dyDescent="0.2">
      <c r="A395" s="231" t="s">
        <v>58</v>
      </c>
      <c r="B395" s="231" t="s">
        <v>59</v>
      </c>
      <c r="C395" s="232">
        <v>7500856.9400000004</v>
      </c>
      <c r="D395" s="234">
        <v>525</v>
      </c>
      <c r="E395" s="205">
        <v>-24161.11</v>
      </c>
      <c r="F395" s="207">
        <v>1</v>
      </c>
      <c r="G395" s="205">
        <v>7476695.8300000001</v>
      </c>
      <c r="H395" s="207">
        <v>526</v>
      </c>
    </row>
    <row r="396" spans="1:8" outlineLevel="2" x14ac:dyDescent="0.2">
      <c r="A396" s="208"/>
      <c r="B396" s="209" t="s">
        <v>152</v>
      </c>
      <c r="C396" s="210">
        <v>573014.80000000005</v>
      </c>
      <c r="D396" s="211">
        <v>40</v>
      </c>
      <c r="E396" s="212">
        <v>-11815.06</v>
      </c>
      <c r="F396" s="218"/>
      <c r="G396" s="212">
        <v>561199.74</v>
      </c>
      <c r="H396" s="218">
        <v>40</v>
      </c>
    </row>
    <row r="397" spans="1:8" outlineLevel="2" x14ac:dyDescent="0.2">
      <c r="A397" s="208"/>
      <c r="B397" s="209" t="s">
        <v>153</v>
      </c>
      <c r="C397" s="210">
        <v>573014.80000000005</v>
      </c>
      <c r="D397" s="211">
        <v>40</v>
      </c>
      <c r="E397" s="212">
        <v>-2819.84</v>
      </c>
      <c r="F397" s="218"/>
      <c r="G397" s="212">
        <v>570194.96</v>
      </c>
      <c r="H397" s="218">
        <v>40</v>
      </c>
    </row>
    <row r="398" spans="1:8" outlineLevel="2" x14ac:dyDescent="0.2">
      <c r="A398" s="208"/>
      <c r="B398" s="209" t="s">
        <v>154</v>
      </c>
      <c r="C398" s="210">
        <v>573014.80000000005</v>
      </c>
      <c r="D398" s="211">
        <v>40</v>
      </c>
      <c r="E398" s="212">
        <v>3194.2</v>
      </c>
      <c r="F398" s="218"/>
      <c r="G398" s="212">
        <v>576209</v>
      </c>
      <c r="H398" s="218">
        <v>40</v>
      </c>
    </row>
    <row r="399" spans="1:8" outlineLevel="2" x14ac:dyDescent="0.2">
      <c r="A399" s="208"/>
      <c r="B399" s="209" t="s">
        <v>155</v>
      </c>
      <c r="C399" s="210">
        <v>573014.80000000005</v>
      </c>
      <c r="D399" s="211">
        <v>40</v>
      </c>
      <c r="E399" s="212">
        <v>7796.45</v>
      </c>
      <c r="F399" s="218"/>
      <c r="G399" s="212">
        <v>580811.25</v>
      </c>
      <c r="H399" s="218">
        <v>40</v>
      </c>
    </row>
    <row r="400" spans="1:8" outlineLevel="2" x14ac:dyDescent="0.2">
      <c r="A400" s="208"/>
      <c r="B400" s="209" t="s">
        <v>156</v>
      </c>
      <c r="C400" s="210">
        <v>573014.80000000005</v>
      </c>
      <c r="D400" s="211">
        <v>40</v>
      </c>
      <c r="E400" s="212">
        <v>-989.44</v>
      </c>
      <c r="F400" s="218"/>
      <c r="G400" s="212">
        <v>572025.36</v>
      </c>
      <c r="H400" s="218">
        <v>40</v>
      </c>
    </row>
    <row r="401" spans="1:8" outlineLevel="2" x14ac:dyDescent="0.2">
      <c r="A401" s="208"/>
      <c r="B401" s="209" t="s">
        <v>157</v>
      </c>
      <c r="C401" s="210">
        <v>573014.80000000005</v>
      </c>
      <c r="D401" s="211">
        <v>40</v>
      </c>
      <c r="E401" s="212">
        <v>-1829.67</v>
      </c>
      <c r="F401" s="218"/>
      <c r="G401" s="212">
        <v>571185.13</v>
      </c>
      <c r="H401" s="218">
        <v>40</v>
      </c>
    </row>
    <row r="402" spans="1:8" outlineLevel="2" x14ac:dyDescent="0.2">
      <c r="A402" s="208"/>
      <c r="B402" s="209" t="s">
        <v>158</v>
      </c>
      <c r="C402" s="210">
        <v>573014.80000000005</v>
      </c>
      <c r="D402" s="211">
        <v>40</v>
      </c>
      <c r="E402" s="212">
        <v>-2509.2800000000002</v>
      </c>
      <c r="F402" s="218"/>
      <c r="G402" s="212">
        <v>570505.52</v>
      </c>
      <c r="H402" s="218">
        <v>40</v>
      </c>
    </row>
    <row r="403" spans="1:8" outlineLevel="2" x14ac:dyDescent="0.2">
      <c r="A403" s="208"/>
      <c r="B403" s="209" t="s">
        <v>159</v>
      </c>
      <c r="C403" s="210">
        <v>573014.80000000005</v>
      </c>
      <c r="D403" s="211">
        <v>40</v>
      </c>
      <c r="E403" s="212">
        <v>-2335.94</v>
      </c>
      <c r="F403" s="218"/>
      <c r="G403" s="212">
        <v>570678.86</v>
      </c>
      <c r="H403" s="218">
        <v>40</v>
      </c>
    </row>
    <row r="404" spans="1:8" ht="22.5" outlineLevel="2" x14ac:dyDescent="0.2">
      <c r="A404" s="208"/>
      <c r="B404" s="209" t="s">
        <v>160</v>
      </c>
      <c r="C404" s="210">
        <v>573014.80000000005</v>
      </c>
      <c r="D404" s="211">
        <v>40</v>
      </c>
      <c r="E404" s="212">
        <v>9908.2800000000007</v>
      </c>
      <c r="F404" s="218"/>
      <c r="G404" s="212">
        <v>582923.07999999996</v>
      </c>
      <c r="H404" s="218">
        <v>40</v>
      </c>
    </row>
    <row r="405" spans="1:8" outlineLevel="2" x14ac:dyDescent="0.2">
      <c r="A405" s="208"/>
      <c r="B405" s="209" t="s">
        <v>161</v>
      </c>
      <c r="C405" s="210">
        <v>573014.80000000005</v>
      </c>
      <c r="D405" s="211">
        <v>40</v>
      </c>
      <c r="E405" s="212">
        <v>549.87</v>
      </c>
      <c r="F405" s="218"/>
      <c r="G405" s="212">
        <v>573564.67000000004</v>
      </c>
      <c r="H405" s="218">
        <v>40</v>
      </c>
    </row>
    <row r="406" spans="1:8" outlineLevel="2" x14ac:dyDescent="0.2">
      <c r="A406" s="208"/>
      <c r="B406" s="209" t="s">
        <v>162</v>
      </c>
      <c r="C406" s="210">
        <v>1097418.95</v>
      </c>
      <c r="D406" s="211">
        <v>78</v>
      </c>
      <c r="E406" s="212">
        <v>850.43</v>
      </c>
      <c r="F406" s="218"/>
      <c r="G406" s="212">
        <v>1098269.3799999999</v>
      </c>
      <c r="H406" s="218">
        <v>78</v>
      </c>
    </row>
    <row r="407" spans="1:8" outlineLevel="2" x14ac:dyDescent="0.2">
      <c r="A407" s="208"/>
      <c r="B407" s="209" t="s">
        <v>163</v>
      </c>
      <c r="C407" s="210">
        <v>673289.99</v>
      </c>
      <c r="D407" s="211">
        <v>47</v>
      </c>
      <c r="E407" s="212">
        <v>-24161.11</v>
      </c>
      <c r="F407" s="218">
        <v>1</v>
      </c>
      <c r="G407" s="212">
        <v>649128.88</v>
      </c>
      <c r="H407" s="218">
        <v>48</v>
      </c>
    </row>
    <row r="408" spans="1:8" ht="33.75" x14ac:dyDescent="0.2">
      <c r="A408" s="231" t="s">
        <v>60</v>
      </c>
      <c r="B408" s="231" t="s">
        <v>61</v>
      </c>
      <c r="C408" s="232">
        <v>16898556.66</v>
      </c>
      <c r="D408" s="233">
        <v>1084</v>
      </c>
      <c r="E408" s="205">
        <v>-4832.1400000000003</v>
      </c>
      <c r="F408" s="207"/>
      <c r="G408" s="205">
        <v>16893724.52</v>
      </c>
      <c r="H408" s="207">
        <v>1084</v>
      </c>
    </row>
    <row r="409" spans="1:8" outlineLevel="2" x14ac:dyDescent="0.2">
      <c r="A409" s="208"/>
      <c r="B409" s="209" t="s">
        <v>152</v>
      </c>
      <c r="C409" s="210">
        <v>1411417.22</v>
      </c>
      <c r="D409" s="211">
        <v>85</v>
      </c>
      <c r="E409" s="212">
        <v>0</v>
      </c>
      <c r="F409" s="218"/>
      <c r="G409" s="212">
        <v>1411417.22</v>
      </c>
      <c r="H409" s="218">
        <v>85</v>
      </c>
    </row>
    <row r="410" spans="1:8" outlineLevel="2" x14ac:dyDescent="0.2">
      <c r="A410" s="208"/>
      <c r="B410" s="209" t="s">
        <v>153</v>
      </c>
      <c r="C410" s="210">
        <v>1392105.03</v>
      </c>
      <c r="D410" s="211">
        <v>96</v>
      </c>
      <c r="E410" s="212">
        <v>-11340.08</v>
      </c>
      <c r="F410" s="218"/>
      <c r="G410" s="212">
        <v>1380764.95</v>
      </c>
      <c r="H410" s="218">
        <v>96</v>
      </c>
    </row>
    <row r="411" spans="1:8" outlineLevel="2" x14ac:dyDescent="0.2">
      <c r="A411" s="208"/>
      <c r="B411" s="209" t="s">
        <v>154</v>
      </c>
      <c r="C411" s="210">
        <v>1332058.3</v>
      </c>
      <c r="D411" s="211">
        <v>86</v>
      </c>
      <c r="E411" s="212">
        <v>9459.26</v>
      </c>
      <c r="F411" s="218"/>
      <c r="G411" s="212">
        <v>1341517.56</v>
      </c>
      <c r="H411" s="218">
        <v>86</v>
      </c>
    </row>
    <row r="412" spans="1:8" outlineLevel="2" x14ac:dyDescent="0.2">
      <c r="A412" s="208"/>
      <c r="B412" s="209" t="s">
        <v>155</v>
      </c>
      <c r="C412" s="210">
        <v>1332058.3</v>
      </c>
      <c r="D412" s="211">
        <v>86</v>
      </c>
      <c r="E412" s="212">
        <v>-6487.65</v>
      </c>
      <c r="F412" s="218"/>
      <c r="G412" s="212">
        <v>1325570.6499999999</v>
      </c>
      <c r="H412" s="218">
        <v>86</v>
      </c>
    </row>
    <row r="413" spans="1:8" outlineLevel="2" x14ac:dyDescent="0.2">
      <c r="A413" s="208"/>
      <c r="B413" s="209" t="s">
        <v>156</v>
      </c>
      <c r="C413" s="210">
        <v>1332058.3</v>
      </c>
      <c r="D413" s="211">
        <v>86</v>
      </c>
      <c r="E413" s="212">
        <v>7865.44</v>
      </c>
      <c r="F413" s="218"/>
      <c r="G413" s="212">
        <v>1339923.74</v>
      </c>
      <c r="H413" s="218">
        <v>86</v>
      </c>
    </row>
    <row r="414" spans="1:8" outlineLevel="2" x14ac:dyDescent="0.2">
      <c r="A414" s="208"/>
      <c r="B414" s="209" t="s">
        <v>157</v>
      </c>
      <c r="C414" s="210">
        <v>1332058.3</v>
      </c>
      <c r="D414" s="211">
        <v>86</v>
      </c>
      <c r="E414" s="212">
        <v>-13136.27</v>
      </c>
      <c r="F414" s="218"/>
      <c r="G414" s="212">
        <v>1318922.03</v>
      </c>
      <c r="H414" s="218">
        <v>86</v>
      </c>
    </row>
    <row r="415" spans="1:8" outlineLevel="2" x14ac:dyDescent="0.2">
      <c r="A415" s="208"/>
      <c r="B415" s="209" t="s">
        <v>158</v>
      </c>
      <c r="C415" s="210">
        <v>1332058.3</v>
      </c>
      <c r="D415" s="211">
        <v>86</v>
      </c>
      <c r="E415" s="212">
        <v>-787.94</v>
      </c>
      <c r="F415" s="218"/>
      <c r="G415" s="212">
        <v>1331270.3600000001</v>
      </c>
      <c r="H415" s="218">
        <v>86</v>
      </c>
    </row>
    <row r="416" spans="1:8" outlineLevel="2" x14ac:dyDescent="0.2">
      <c r="A416" s="208"/>
      <c r="B416" s="209" t="s">
        <v>159</v>
      </c>
      <c r="C416" s="210">
        <v>1332058.3</v>
      </c>
      <c r="D416" s="211">
        <v>86</v>
      </c>
      <c r="E416" s="212">
        <v>-89.85</v>
      </c>
      <c r="F416" s="218"/>
      <c r="G416" s="212">
        <v>1331968.45</v>
      </c>
      <c r="H416" s="218">
        <v>86</v>
      </c>
    </row>
    <row r="417" spans="1:8" ht="22.5" outlineLevel="2" x14ac:dyDescent="0.2">
      <c r="A417" s="208"/>
      <c r="B417" s="209" t="s">
        <v>160</v>
      </c>
      <c r="C417" s="210">
        <v>1332058.3</v>
      </c>
      <c r="D417" s="211">
        <v>86</v>
      </c>
      <c r="E417" s="212">
        <v>-97026.92</v>
      </c>
      <c r="F417" s="218"/>
      <c r="G417" s="212">
        <v>1235031.3799999999</v>
      </c>
      <c r="H417" s="218">
        <v>86</v>
      </c>
    </row>
    <row r="418" spans="1:8" outlineLevel="2" x14ac:dyDescent="0.2">
      <c r="A418" s="208"/>
      <c r="B418" s="209" t="s">
        <v>161</v>
      </c>
      <c r="C418" s="210">
        <v>1332058.3</v>
      </c>
      <c r="D418" s="211">
        <v>86</v>
      </c>
      <c r="E418" s="212">
        <v>111322.93</v>
      </c>
      <c r="F418" s="218"/>
      <c r="G418" s="212">
        <v>1443381.23</v>
      </c>
      <c r="H418" s="218">
        <v>86</v>
      </c>
    </row>
    <row r="419" spans="1:8" outlineLevel="2" x14ac:dyDescent="0.2">
      <c r="A419" s="208"/>
      <c r="B419" s="209" t="s">
        <v>162</v>
      </c>
      <c r="C419" s="210">
        <v>2106509.71</v>
      </c>
      <c r="D419" s="211">
        <v>129</v>
      </c>
      <c r="E419" s="212">
        <v>221.08</v>
      </c>
      <c r="F419" s="218"/>
      <c r="G419" s="212">
        <v>2106730.79</v>
      </c>
      <c r="H419" s="218">
        <v>129</v>
      </c>
    </row>
    <row r="420" spans="1:8" outlineLevel="2" x14ac:dyDescent="0.2">
      <c r="A420" s="208"/>
      <c r="B420" s="209" t="s">
        <v>163</v>
      </c>
      <c r="C420" s="210">
        <v>1332058.3</v>
      </c>
      <c r="D420" s="211">
        <v>86</v>
      </c>
      <c r="E420" s="212">
        <v>-4832.1400000000003</v>
      </c>
      <c r="F420" s="218"/>
      <c r="G420" s="212">
        <v>1327226.1599999999</v>
      </c>
      <c r="H420" s="218">
        <v>86</v>
      </c>
    </row>
    <row r="421" spans="1:8" ht="33.75" x14ac:dyDescent="0.2">
      <c r="A421" s="231" t="s">
        <v>62</v>
      </c>
      <c r="B421" s="231" t="s">
        <v>63</v>
      </c>
      <c r="C421" s="232">
        <v>12064426.199999999</v>
      </c>
      <c r="D421" s="234">
        <v>785</v>
      </c>
      <c r="E421" s="205">
        <v>-813.28</v>
      </c>
      <c r="F421" s="207"/>
      <c r="G421" s="205">
        <v>12063612.92</v>
      </c>
      <c r="H421" s="207">
        <v>785</v>
      </c>
    </row>
    <row r="422" spans="1:8" outlineLevel="2" x14ac:dyDescent="0.2">
      <c r="A422" s="208"/>
      <c r="B422" s="209" t="s">
        <v>152</v>
      </c>
      <c r="C422" s="210">
        <v>772748.5</v>
      </c>
      <c r="D422" s="211">
        <v>50</v>
      </c>
      <c r="E422" s="212">
        <v>-60549.66</v>
      </c>
      <c r="F422" s="218"/>
      <c r="G422" s="212">
        <v>712198.84</v>
      </c>
      <c r="H422" s="218">
        <v>50</v>
      </c>
    </row>
    <row r="423" spans="1:8" outlineLevel="2" x14ac:dyDescent="0.2">
      <c r="A423" s="208"/>
      <c r="B423" s="209" t="s">
        <v>153</v>
      </c>
      <c r="C423" s="210">
        <v>772748.5</v>
      </c>
      <c r="D423" s="211">
        <v>50</v>
      </c>
      <c r="E423" s="212">
        <v>53775.27</v>
      </c>
      <c r="F423" s="218"/>
      <c r="G423" s="212">
        <v>826523.77</v>
      </c>
      <c r="H423" s="218">
        <v>50</v>
      </c>
    </row>
    <row r="424" spans="1:8" outlineLevel="2" x14ac:dyDescent="0.2">
      <c r="A424" s="208"/>
      <c r="B424" s="209" t="s">
        <v>154</v>
      </c>
      <c r="C424" s="210">
        <v>772748.5</v>
      </c>
      <c r="D424" s="211">
        <v>50</v>
      </c>
      <c r="E424" s="212">
        <v>4163.3599999999997</v>
      </c>
      <c r="F424" s="218"/>
      <c r="G424" s="212">
        <v>776911.86</v>
      </c>
      <c r="H424" s="218">
        <v>50</v>
      </c>
    </row>
    <row r="425" spans="1:8" outlineLevel="2" x14ac:dyDescent="0.2">
      <c r="A425" s="208"/>
      <c r="B425" s="209" t="s">
        <v>155</v>
      </c>
      <c r="C425" s="210">
        <v>772748.5</v>
      </c>
      <c r="D425" s="211">
        <v>50</v>
      </c>
      <c r="E425" s="212">
        <v>1399.67</v>
      </c>
      <c r="F425" s="218"/>
      <c r="G425" s="212">
        <v>774148.17</v>
      </c>
      <c r="H425" s="218">
        <v>50</v>
      </c>
    </row>
    <row r="426" spans="1:8" outlineLevel="2" x14ac:dyDescent="0.2">
      <c r="A426" s="208"/>
      <c r="B426" s="209" t="s">
        <v>156</v>
      </c>
      <c r="C426" s="210">
        <v>772748.5</v>
      </c>
      <c r="D426" s="211">
        <v>50</v>
      </c>
      <c r="E426" s="212">
        <v>-624.08000000000004</v>
      </c>
      <c r="F426" s="218">
        <v>-1</v>
      </c>
      <c r="G426" s="212">
        <v>772124.42</v>
      </c>
      <c r="H426" s="218">
        <v>49</v>
      </c>
    </row>
    <row r="427" spans="1:8" outlineLevel="2" x14ac:dyDescent="0.2">
      <c r="A427" s="208"/>
      <c r="B427" s="209" t="s">
        <v>157</v>
      </c>
      <c r="C427" s="210">
        <v>772748.5</v>
      </c>
      <c r="D427" s="211">
        <v>50</v>
      </c>
      <c r="E427" s="212">
        <v>-2403.5300000000002</v>
      </c>
      <c r="F427" s="218">
        <v>-1</v>
      </c>
      <c r="G427" s="212">
        <v>770344.97</v>
      </c>
      <c r="H427" s="218">
        <v>49</v>
      </c>
    </row>
    <row r="428" spans="1:8" outlineLevel="2" x14ac:dyDescent="0.2">
      <c r="A428" s="208"/>
      <c r="B428" s="209" t="s">
        <v>158</v>
      </c>
      <c r="C428" s="210">
        <v>772748.5</v>
      </c>
      <c r="D428" s="211">
        <v>50</v>
      </c>
      <c r="E428" s="212">
        <v>-5868.58</v>
      </c>
      <c r="F428" s="218">
        <v>-1</v>
      </c>
      <c r="G428" s="212">
        <v>766879.92</v>
      </c>
      <c r="H428" s="218">
        <v>49</v>
      </c>
    </row>
    <row r="429" spans="1:8" outlineLevel="2" x14ac:dyDescent="0.2">
      <c r="A429" s="208"/>
      <c r="B429" s="209" t="s">
        <v>159</v>
      </c>
      <c r="C429" s="210">
        <v>772748.5</v>
      </c>
      <c r="D429" s="211">
        <v>50</v>
      </c>
      <c r="E429" s="212">
        <v>-3531.72</v>
      </c>
      <c r="F429" s="218"/>
      <c r="G429" s="212">
        <v>769216.78</v>
      </c>
      <c r="H429" s="218">
        <v>50</v>
      </c>
    </row>
    <row r="430" spans="1:8" ht="22.5" outlineLevel="2" x14ac:dyDescent="0.2">
      <c r="A430" s="208"/>
      <c r="B430" s="209" t="s">
        <v>160</v>
      </c>
      <c r="C430" s="210">
        <v>772748.5</v>
      </c>
      <c r="D430" s="211">
        <v>50</v>
      </c>
      <c r="E430" s="212">
        <v>2294.38</v>
      </c>
      <c r="F430" s="218"/>
      <c r="G430" s="212">
        <v>775042.88</v>
      </c>
      <c r="H430" s="218">
        <v>50</v>
      </c>
    </row>
    <row r="431" spans="1:8" outlineLevel="2" x14ac:dyDescent="0.2">
      <c r="A431" s="208"/>
      <c r="B431" s="209" t="s">
        <v>161</v>
      </c>
      <c r="C431" s="210">
        <v>772748.5</v>
      </c>
      <c r="D431" s="211">
        <v>50</v>
      </c>
      <c r="E431" s="212">
        <v>-693.64</v>
      </c>
      <c r="F431" s="218">
        <v>-1</v>
      </c>
      <c r="G431" s="212">
        <v>772054.86</v>
      </c>
      <c r="H431" s="218">
        <v>49</v>
      </c>
    </row>
    <row r="432" spans="1:8" outlineLevel="2" x14ac:dyDescent="0.2">
      <c r="A432" s="208"/>
      <c r="B432" s="209" t="s">
        <v>162</v>
      </c>
      <c r="C432" s="210">
        <v>3517829.4</v>
      </c>
      <c r="D432" s="211">
        <v>232</v>
      </c>
      <c r="E432" s="212">
        <v>12038.53</v>
      </c>
      <c r="F432" s="218">
        <v>4</v>
      </c>
      <c r="G432" s="212">
        <v>3529867.93</v>
      </c>
      <c r="H432" s="218">
        <v>236</v>
      </c>
    </row>
    <row r="433" spans="1:8" outlineLevel="2" x14ac:dyDescent="0.2">
      <c r="A433" s="208"/>
      <c r="B433" s="209" t="s">
        <v>163</v>
      </c>
      <c r="C433" s="210">
        <v>819111.8</v>
      </c>
      <c r="D433" s="211">
        <v>53</v>
      </c>
      <c r="E433" s="212">
        <v>-813.28</v>
      </c>
      <c r="F433" s="218"/>
      <c r="G433" s="212">
        <v>818298.52</v>
      </c>
      <c r="H433" s="218">
        <v>53</v>
      </c>
    </row>
    <row r="434" spans="1:8" ht="33.75" x14ac:dyDescent="0.2">
      <c r="A434" s="231" t="s">
        <v>64</v>
      </c>
      <c r="B434" s="231" t="s">
        <v>65</v>
      </c>
      <c r="C434" s="232">
        <v>42196026.700000003</v>
      </c>
      <c r="D434" s="233">
        <v>2902</v>
      </c>
      <c r="E434" s="205">
        <v>-2484.19</v>
      </c>
      <c r="F434" s="207"/>
      <c r="G434" s="205">
        <v>42193542.509999998</v>
      </c>
      <c r="H434" s="207">
        <v>2902</v>
      </c>
    </row>
    <row r="435" spans="1:8" outlineLevel="2" x14ac:dyDescent="0.2">
      <c r="A435" s="208"/>
      <c r="B435" s="209" t="s">
        <v>152</v>
      </c>
      <c r="C435" s="210">
        <v>3411704.45</v>
      </c>
      <c r="D435" s="211">
        <v>241</v>
      </c>
      <c r="E435" s="212">
        <v>-416918.21</v>
      </c>
      <c r="F435" s="218"/>
      <c r="G435" s="212">
        <v>2994786.24</v>
      </c>
      <c r="H435" s="218">
        <v>241</v>
      </c>
    </row>
    <row r="436" spans="1:8" outlineLevel="2" x14ac:dyDescent="0.2">
      <c r="A436" s="208"/>
      <c r="B436" s="209" t="s">
        <v>153</v>
      </c>
      <c r="C436" s="210">
        <v>3411704.45</v>
      </c>
      <c r="D436" s="211">
        <v>241</v>
      </c>
      <c r="E436" s="212">
        <v>411723.17</v>
      </c>
      <c r="F436" s="218"/>
      <c r="G436" s="212">
        <v>3823427.62</v>
      </c>
      <c r="H436" s="218">
        <v>241</v>
      </c>
    </row>
    <row r="437" spans="1:8" outlineLevel="2" x14ac:dyDescent="0.2">
      <c r="A437" s="208"/>
      <c r="B437" s="209" t="s">
        <v>154</v>
      </c>
      <c r="C437" s="210">
        <v>3411704.45</v>
      </c>
      <c r="D437" s="211">
        <v>241</v>
      </c>
      <c r="E437" s="212">
        <v>4699.21</v>
      </c>
      <c r="F437" s="218"/>
      <c r="G437" s="212">
        <v>3416403.66</v>
      </c>
      <c r="H437" s="218">
        <v>241</v>
      </c>
    </row>
    <row r="438" spans="1:8" outlineLevel="2" x14ac:dyDescent="0.2">
      <c r="A438" s="208"/>
      <c r="B438" s="209" t="s">
        <v>155</v>
      </c>
      <c r="C438" s="210">
        <v>3411704.45</v>
      </c>
      <c r="D438" s="211">
        <v>241</v>
      </c>
      <c r="E438" s="212">
        <v>-242.82</v>
      </c>
      <c r="F438" s="218"/>
      <c r="G438" s="212">
        <v>3411461.63</v>
      </c>
      <c r="H438" s="218">
        <v>241</v>
      </c>
    </row>
    <row r="439" spans="1:8" outlineLevel="2" x14ac:dyDescent="0.2">
      <c r="A439" s="208"/>
      <c r="B439" s="209" t="s">
        <v>156</v>
      </c>
      <c r="C439" s="210">
        <v>3411704.45</v>
      </c>
      <c r="D439" s="211">
        <v>241</v>
      </c>
      <c r="E439" s="212">
        <v>-3718.75</v>
      </c>
      <c r="F439" s="218"/>
      <c r="G439" s="212">
        <v>3407985.7</v>
      </c>
      <c r="H439" s="218">
        <v>241</v>
      </c>
    </row>
    <row r="440" spans="1:8" outlineLevel="2" x14ac:dyDescent="0.2">
      <c r="A440" s="208"/>
      <c r="B440" s="209" t="s">
        <v>157</v>
      </c>
      <c r="C440" s="210">
        <v>3411704.45</v>
      </c>
      <c r="D440" s="211">
        <v>241</v>
      </c>
      <c r="E440" s="212">
        <v>419.46</v>
      </c>
      <c r="F440" s="218"/>
      <c r="G440" s="212">
        <v>3412123.91</v>
      </c>
      <c r="H440" s="218">
        <v>241</v>
      </c>
    </row>
    <row r="441" spans="1:8" outlineLevel="2" x14ac:dyDescent="0.2">
      <c r="A441" s="208"/>
      <c r="B441" s="209" t="s">
        <v>158</v>
      </c>
      <c r="C441" s="210">
        <v>3411704.45</v>
      </c>
      <c r="D441" s="211">
        <v>241</v>
      </c>
      <c r="E441" s="212">
        <v>1541.88</v>
      </c>
      <c r="F441" s="218"/>
      <c r="G441" s="212">
        <v>3413246.33</v>
      </c>
      <c r="H441" s="218">
        <v>241</v>
      </c>
    </row>
    <row r="442" spans="1:8" outlineLevel="2" x14ac:dyDescent="0.2">
      <c r="A442" s="208"/>
      <c r="B442" s="209" t="s">
        <v>159</v>
      </c>
      <c r="C442" s="210">
        <v>3411704.45</v>
      </c>
      <c r="D442" s="211">
        <v>241</v>
      </c>
      <c r="E442" s="212">
        <v>1977.85</v>
      </c>
      <c r="F442" s="218"/>
      <c r="G442" s="212">
        <v>3413682.3</v>
      </c>
      <c r="H442" s="218">
        <v>241</v>
      </c>
    </row>
    <row r="443" spans="1:8" ht="22.5" outlineLevel="2" x14ac:dyDescent="0.2">
      <c r="A443" s="208"/>
      <c r="B443" s="209" t="s">
        <v>160</v>
      </c>
      <c r="C443" s="210">
        <v>3411704.45</v>
      </c>
      <c r="D443" s="211">
        <v>241</v>
      </c>
      <c r="E443" s="212">
        <v>-3023.28</v>
      </c>
      <c r="F443" s="218"/>
      <c r="G443" s="212">
        <v>3408681.17</v>
      </c>
      <c r="H443" s="218">
        <v>241</v>
      </c>
    </row>
    <row r="444" spans="1:8" outlineLevel="2" x14ac:dyDescent="0.2">
      <c r="A444" s="208"/>
      <c r="B444" s="209" t="s">
        <v>161</v>
      </c>
      <c r="C444" s="210">
        <v>3411704.45</v>
      </c>
      <c r="D444" s="211">
        <v>241</v>
      </c>
      <c r="E444" s="212">
        <v>-1076.02</v>
      </c>
      <c r="F444" s="218"/>
      <c r="G444" s="212">
        <v>3410628.43</v>
      </c>
      <c r="H444" s="218">
        <v>241</v>
      </c>
    </row>
    <row r="445" spans="1:8" outlineLevel="2" x14ac:dyDescent="0.2">
      <c r="A445" s="208"/>
      <c r="B445" s="209" t="s">
        <v>162</v>
      </c>
      <c r="C445" s="210">
        <v>4667278.6100000003</v>
      </c>
      <c r="D445" s="211">
        <v>251</v>
      </c>
      <c r="E445" s="212">
        <v>4617.51</v>
      </c>
      <c r="F445" s="218"/>
      <c r="G445" s="212">
        <v>4671896.12</v>
      </c>
      <c r="H445" s="218">
        <v>251</v>
      </c>
    </row>
    <row r="446" spans="1:8" outlineLevel="2" x14ac:dyDescent="0.2">
      <c r="A446" s="208"/>
      <c r="B446" s="209" t="s">
        <v>163</v>
      </c>
      <c r="C446" s="210">
        <v>3411703.59</v>
      </c>
      <c r="D446" s="211">
        <v>241</v>
      </c>
      <c r="E446" s="212">
        <v>-2484.19</v>
      </c>
      <c r="F446" s="218"/>
      <c r="G446" s="212">
        <v>3409219.4</v>
      </c>
      <c r="H446" s="218">
        <v>241</v>
      </c>
    </row>
    <row r="447" spans="1:8" ht="33.75" x14ac:dyDescent="0.2">
      <c r="A447" s="231" t="s">
        <v>66</v>
      </c>
      <c r="B447" s="231" t="s">
        <v>67</v>
      </c>
      <c r="C447" s="232">
        <v>11112367.859999999</v>
      </c>
      <c r="D447" s="234">
        <v>726</v>
      </c>
      <c r="E447" s="205">
        <v>-11539.34</v>
      </c>
      <c r="F447" s="207"/>
      <c r="G447" s="205">
        <v>11100828.52</v>
      </c>
      <c r="H447" s="207">
        <v>726</v>
      </c>
    </row>
    <row r="448" spans="1:8" outlineLevel="2" x14ac:dyDescent="0.2">
      <c r="A448" s="208"/>
      <c r="B448" s="209" t="s">
        <v>152</v>
      </c>
      <c r="C448" s="210">
        <v>914895.89</v>
      </c>
      <c r="D448" s="211">
        <v>59</v>
      </c>
      <c r="E448" s="212">
        <v>-28076.240000000002</v>
      </c>
      <c r="F448" s="218"/>
      <c r="G448" s="212">
        <v>886819.65</v>
      </c>
      <c r="H448" s="218">
        <v>59</v>
      </c>
    </row>
    <row r="449" spans="1:8" outlineLevel="2" x14ac:dyDescent="0.2">
      <c r="A449" s="208"/>
      <c r="B449" s="209" t="s">
        <v>153</v>
      </c>
      <c r="C449" s="210">
        <v>914895.89</v>
      </c>
      <c r="D449" s="211">
        <v>59</v>
      </c>
      <c r="E449" s="212">
        <v>26111.27</v>
      </c>
      <c r="F449" s="218"/>
      <c r="G449" s="212">
        <v>941007.16</v>
      </c>
      <c r="H449" s="218">
        <v>59</v>
      </c>
    </row>
    <row r="450" spans="1:8" outlineLevel="2" x14ac:dyDescent="0.2">
      <c r="A450" s="208"/>
      <c r="B450" s="209" t="s">
        <v>154</v>
      </c>
      <c r="C450" s="210">
        <v>914895.89</v>
      </c>
      <c r="D450" s="211">
        <v>59</v>
      </c>
      <c r="E450" s="212">
        <v>-6787.24</v>
      </c>
      <c r="F450" s="218"/>
      <c r="G450" s="212">
        <v>908108.65</v>
      </c>
      <c r="H450" s="218">
        <v>59</v>
      </c>
    </row>
    <row r="451" spans="1:8" outlineLevel="2" x14ac:dyDescent="0.2">
      <c r="A451" s="208"/>
      <c r="B451" s="209" t="s">
        <v>155</v>
      </c>
      <c r="C451" s="210">
        <v>914895.89</v>
      </c>
      <c r="D451" s="211">
        <v>59</v>
      </c>
      <c r="E451" s="212">
        <v>8042.91</v>
      </c>
      <c r="F451" s="218"/>
      <c r="G451" s="212">
        <v>922938.8</v>
      </c>
      <c r="H451" s="218">
        <v>59</v>
      </c>
    </row>
    <row r="452" spans="1:8" outlineLevel="2" x14ac:dyDescent="0.2">
      <c r="A452" s="208"/>
      <c r="B452" s="209" t="s">
        <v>156</v>
      </c>
      <c r="C452" s="210">
        <v>914895.89</v>
      </c>
      <c r="D452" s="211">
        <v>59</v>
      </c>
      <c r="E452" s="212">
        <v>-9142.15</v>
      </c>
      <c r="F452" s="218"/>
      <c r="G452" s="212">
        <v>905753.74</v>
      </c>
      <c r="H452" s="218">
        <v>59</v>
      </c>
    </row>
    <row r="453" spans="1:8" outlineLevel="2" x14ac:dyDescent="0.2">
      <c r="A453" s="208"/>
      <c r="B453" s="209" t="s">
        <v>157</v>
      </c>
      <c r="C453" s="210">
        <v>914895.89</v>
      </c>
      <c r="D453" s="211">
        <v>59</v>
      </c>
      <c r="E453" s="212">
        <v>2094.1999999999998</v>
      </c>
      <c r="F453" s="218"/>
      <c r="G453" s="212">
        <v>916990.09</v>
      </c>
      <c r="H453" s="218">
        <v>59</v>
      </c>
    </row>
    <row r="454" spans="1:8" outlineLevel="2" x14ac:dyDescent="0.2">
      <c r="A454" s="208"/>
      <c r="B454" s="209" t="s">
        <v>158</v>
      </c>
      <c r="C454" s="210">
        <v>914895.89</v>
      </c>
      <c r="D454" s="211">
        <v>59</v>
      </c>
      <c r="E454" s="212">
        <v>3782.43</v>
      </c>
      <c r="F454" s="218"/>
      <c r="G454" s="212">
        <v>918678.32</v>
      </c>
      <c r="H454" s="218">
        <v>59</v>
      </c>
    </row>
    <row r="455" spans="1:8" outlineLevel="2" x14ac:dyDescent="0.2">
      <c r="A455" s="208"/>
      <c r="B455" s="209" t="s">
        <v>159</v>
      </c>
      <c r="C455" s="210">
        <v>914895.89</v>
      </c>
      <c r="D455" s="211">
        <v>59</v>
      </c>
      <c r="E455" s="212">
        <v>-642.67999999999995</v>
      </c>
      <c r="F455" s="218"/>
      <c r="G455" s="212">
        <v>914253.21</v>
      </c>
      <c r="H455" s="218">
        <v>59</v>
      </c>
    </row>
    <row r="456" spans="1:8" ht="22.5" outlineLevel="2" x14ac:dyDescent="0.2">
      <c r="A456" s="208"/>
      <c r="B456" s="209" t="s">
        <v>160</v>
      </c>
      <c r="C456" s="210">
        <v>914895.89</v>
      </c>
      <c r="D456" s="211">
        <v>59</v>
      </c>
      <c r="E456" s="212">
        <v>-205954.89</v>
      </c>
      <c r="F456" s="218"/>
      <c r="G456" s="212">
        <v>708941</v>
      </c>
      <c r="H456" s="218">
        <v>59</v>
      </c>
    </row>
    <row r="457" spans="1:8" outlineLevel="2" x14ac:dyDescent="0.2">
      <c r="A457" s="208"/>
      <c r="B457" s="209" t="s">
        <v>161</v>
      </c>
      <c r="C457" s="210">
        <v>914895.89</v>
      </c>
      <c r="D457" s="211">
        <v>59</v>
      </c>
      <c r="E457" s="212">
        <v>209558.04</v>
      </c>
      <c r="F457" s="218"/>
      <c r="G457" s="212">
        <v>1124453.93</v>
      </c>
      <c r="H457" s="218">
        <v>59</v>
      </c>
    </row>
    <row r="458" spans="1:8" outlineLevel="2" x14ac:dyDescent="0.2">
      <c r="A458" s="208"/>
      <c r="B458" s="209" t="s">
        <v>162</v>
      </c>
      <c r="C458" s="210">
        <v>1048510.11</v>
      </c>
      <c r="D458" s="211">
        <v>77</v>
      </c>
      <c r="E458" s="212">
        <v>1014.35</v>
      </c>
      <c r="F458" s="218"/>
      <c r="G458" s="212">
        <v>1049524.46</v>
      </c>
      <c r="H458" s="218">
        <v>77</v>
      </c>
    </row>
    <row r="459" spans="1:8" outlineLevel="2" x14ac:dyDescent="0.2">
      <c r="A459" s="208"/>
      <c r="B459" s="209" t="s">
        <v>163</v>
      </c>
      <c r="C459" s="210">
        <v>914898.85</v>
      </c>
      <c r="D459" s="211">
        <v>59</v>
      </c>
      <c r="E459" s="212">
        <v>-11539.34</v>
      </c>
      <c r="F459" s="218"/>
      <c r="G459" s="212">
        <v>903359.51</v>
      </c>
      <c r="H459" s="218">
        <v>59</v>
      </c>
    </row>
    <row r="460" spans="1:8" ht="33.75" x14ac:dyDescent="0.2">
      <c r="A460" s="231" t="s">
        <v>68</v>
      </c>
      <c r="B460" s="231" t="s">
        <v>69</v>
      </c>
      <c r="C460" s="232">
        <v>11641978.810000001</v>
      </c>
      <c r="D460" s="234">
        <v>718</v>
      </c>
      <c r="E460" s="205">
        <v>-3587.24</v>
      </c>
      <c r="F460" s="207"/>
      <c r="G460" s="205">
        <v>11638391.57</v>
      </c>
      <c r="H460" s="207">
        <v>718</v>
      </c>
    </row>
    <row r="461" spans="1:8" outlineLevel="2" x14ac:dyDescent="0.2">
      <c r="A461" s="208"/>
      <c r="B461" s="209" t="s">
        <v>152</v>
      </c>
      <c r="C461" s="210">
        <v>942153.98</v>
      </c>
      <c r="D461" s="211">
        <v>61</v>
      </c>
      <c r="E461" s="212">
        <v>-164311.56</v>
      </c>
      <c r="F461" s="218"/>
      <c r="G461" s="212">
        <v>777842.42</v>
      </c>
      <c r="H461" s="218">
        <v>61</v>
      </c>
    </row>
    <row r="462" spans="1:8" outlineLevel="2" x14ac:dyDescent="0.2">
      <c r="A462" s="208"/>
      <c r="B462" s="209" t="s">
        <v>153</v>
      </c>
      <c r="C462" s="210">
        <v>943821.89</v>
      </c>
      <c r="D462" s="211">
        <v>61</v>
      </c>
      <c r="E462" s="212">
        <v>162811.98000000001</v>
      </c>
      <c r="F462" s="218"/>
      <c r="G462" s="212">
        <v>1106633.8700000001</v>
      </c>
      <c r="H462" s="218">
        <v>61</v>
      </c>
    </row>
    <row r="463" spans="1:8" outlineLevel="2" x14ac:dyDescent="0.2">
      <c r="A463" s="208"/>
      <c r="B463" s="209" t="s">
        <v>154</v>
      </c>
      <c r="C463" s="210">
        <v>943821.89</v>
      </c>
      <c r="D463" s="211">
        <v>61</v>
      </c>
      <c r="E463" s="212">
        <v>-452.62</v>
      </c>
      <c r="F463" s="218"/>
      <c r="G463" s="212">
        <v>943369.27</v>
      </c>
      <c r="H463" s="218">
        <v>61</v>
      </c>
    </row>
    <row r="464" spans="1:8" outlineLevel="2" x14ac:dyDescent="0.2">
      <c r="A464" s="208"/>
      <c r="B464" s="209" t="s">
        <v>155</v>
      </c>
      <c r="C464" s="210">
        <v>943821.89</v>
      </c>
      <c r="D464" s="211">
        <v>61</v>
      </c>
      <c r="E464" s="212">
        <v>-1052.8499999999999</v>
      </c>
      <c r="F464" s="218"/>
      <c r="G464" s="212">
        <v>942769.04</v>
      </c>
      <c r="H464" s="218">
        <v>61</v>
      </c>
    </row>
    <row r="465" spans="1:8" outlineLevel="2" x14ac:dyDescent="0.2">
      <c r="A465" s="208"/>
      <c r="B465" s="209" t="s">
        <v>156</v>
      </c>
      <c r="C465" s="210">
        <v>943821.89</v>
      </c>
      <c r="D465" s="211">
        <v>61</v>
      </c>
      <c r="E465" s="212">
        <v>10.97</v>
      </c>
      <c r="F465" s="218"/>
      <c r="G465" s="212">
        <v>943832.86</v>
      </c>
      <c r="H465" s="218">
        <v>61</v>
      </c>
    </row>
    <row r="466" spans="1:8" outlineLevel="2" x14ac:dyDescent="0.2">
      <c r="A466" s="208"/>
      <c r="B466" s="209" t="s">
        <v>157</v>
      </c>
      <c r="C466" s="210">
        <v>943821.89</v>
      </c>
      <c r="D466" s="211">
        <v>61</v>
      </c>
      <c r="E466" s="212">
        <v>2558.75</v>
      </c>
      <c r="F466" s="218"/>
      <c r="G466" s="212">
        <v>946380.64</v>
      </c>
      <c r="H466" s="218">
        <v>61</v>
      </c>
    </row>
    <row r="467" spans="1:8" outlineLevel="2" x14ac:dyDescent="0.2">
      <c r="A467" s="208"/>
      <c r="B467" s="209" t="s">
        <v>158</v>
      </c>
      <c r="C467" s="210">
        <v>945489.8</v>
      </c>
      <c r="D467" s="211">
        <v>61</v>
      </c>
      <c r="E467" s="212">
        <v>0</v>
      </c>
      <c r="F467" s="218"/>
      <c r="G467" s="212">
        <v>945489.8</v>
      </c>
      <c r="H467" s="218">
        <v>61</v>
      </c>
    </row>
    <row r="468" spans="1:8" outlineLevel="2" x14ac:dyDescent="0.2">
      <c r="A468" s="208"/>
      <c r="B468" s="209" t="s">
        <v>159</v>
      </c>
      <c r="C468" s="210">
        <v>943821.89</v>
      </c>
      <c r="D468" s="211">
        <v>61</v>
      </c>
      <c r="E468" s="212">
        <v>-2631.55</v>
      </c>
      <c r="F468" s="218"/>
      <c r="G468" s="212">
        <v>941190.34</v>
      </c>
      <c r="H468" s="218">
        <v>61</v>
      </c>
    </row>
    <row r="469" spans="1:8" ht="22.5" outlineLevel="2" x14ac:dyDescent="0.2">
      <c r="A469" s="208"/>
      <c r="B469" s="209" t="s">
        <v>160</v>
      </c>
      <c r="C469" s="210">
        <v>943821.89</v>
      </c>
      <c r="D469" s="211">
        <v>61</v>
      </c>
      <c r="E469" s="212">
        <v>-2274.23</v>
      </c>
      <c r="F469" s="218"/>
      <c r="G469" s="212">
        <v>941547.66</v>
      </c>
      <c r="H469" s="218">
        <v>61</v>
      </c>
    </row>
    <row r="470" spans="1:8" outlineLevel="2" x14ac:dyDescent="0.2">
      <c r="A470" s="208"/>
      <c r="B470" s="209" t="s">
        <v>161</v>
      </c>
      <c r="C470" s="210">
        <v>943821.89</v>
      </c>
      <c r="D470" s="211">
        <v>61</v>
      </c>
      <c r="E470" s="212">
        <v>-1864.33</v>
      </c>
      <c r="F470" s="218"/>
      <c r="G470" s="212">
        <v>941957.56</v>
      </c>
      <c r="H470" s="218">
        <v>61</v>
      </c>
    </row>
    <row r="471" spans="1:8" outlineLevel="2" x14ac:dyDescent="0.2">
      <c r="A471" s="208"/>
      <c r="B471" s="209" t="s">
        <v>162</v>
      </c>
      <c r="C471" s="210">
        <v>1120685.45</v>
      </c>
      <c r="D471" s="211">
        <v>38</v>
      </c>
      <c r="E471" s="212">
        <v>7205.44</v>
      </c>
      <c r="F471" s="218"/>
      <c r="G471" s="212">
        <v>1127890.8899999999</v>
      </c>
      <c r="H471" s="218">
        <v>38</v>
      </c>
    </row>
    <row r="472" spans="1:8" outlineLevel="2" x14ac:dyDescent="0.2">
      <c r="A472" s="208"/>
      <c r="B472" s="209" t="s">
        <v>163</v>
      </c>
      <c r="C472" s="210">
        <v>1083074.46</v>
      </c>
      <c r="D472" s="211">
        <v>70</v>
      </c>
      <c r="E472" s="212">
        <v>-3587.24</v>
      </c>
      <c r="F472" s="218"/>
      <c r="G472" s="212">
        <v>1079487.22</v>
      </c>
      <c r="H472" s="218">
        <v>70</v>
      </c>
    </row>
    <row r="473" spans="1:8" ht="33.75" x14ac:dyDescent="0.2">
      <c r="A473" s="231" t="s">
        <v>70</v>
      </c>
      <c r="B473" s="231" t="s">
        <v>71</v>
      </c>
      <c r="C473" s="232">
        <v>11630064.369999999</v>
      </c>
      <c r="D473" s="234">
        <v>751</v>
      </c>
      <c r="E473" s="205">
        <v>-526907.65</v>
      </c>
      <c r="F473" s="207">
        <v>-54</v>
      </c>
      <c r="G473" s="205">
        <v>11103156.720000001</v>
      </c>
      <c r="H473" s="207">
        <v>697</v>
      </c>
    </row>
    <row r="474" spans="1:8" outlineLevel="2" x14ac:dyDescent="0.2">
      <c r="A474" s="208"/>
      <c r="B474" s="209" t="s">
        <v>152</v>
      </c>
      <c r="C474" s="210">
        <v>960138.2</v>
      </c>
      <c r="D474" s="211">
        <v>62</v>
      </c>
      <c r="E474" s="212">
        <v>-86313.79</v>
      </c>
      <c r="F474" s="218"/>
      <c r="G474" s="212">
        <v>873824.41</v>
      </c>
      <c r="H474" s="218">
        <v>62</v>
      </c>
    </row>
    <row r="475" spans="1:8" outlineLevel="2" x14ac:dyDescent="0.2">
      <c r="A475" s="208"/>
      <c r="B475" s="209" t="s">
        <v>153</v>
      </c>
      <c r="C475" s="210">
        <v>960138.2</v>
      </c>
      <c r="D475" s="211">
        <v>62</v>
      </c>
      <c r="E475" s="212">
        <v>83897.4</v>
      </c>
      <c r="F475" s="218"/>
      <c r="G475" s="212">
        <v>1044035.6</v>
      </c>
      <c r="H475" s="218">
        <v>62</v>
      </c>
    </row>
    <row r="476" spans="1:8" outlineLevel="2" x14ac:dyDescent="0.2">
      <c r="A476" s="208"/>
      <c r="B476" s="209" t="s">
        <v>154</v>
      </c>
      <c r="C476" s="210">
        <v>960138.2</v>
      </c>
      <c r="D476" s="211">
        <v>62</v>
      </c>
      <c r="E476" s="212">
        <v>-283.91000000000003</v>
      </c>
      <c r="F476" s="218"/>
      <c r="G476" s="212">
        <v>959854.29</v>
      </c>
      <c r="H476" s="218">
        <v>62</v>
      </c>
    </row>
    <row r="477" spans="1:8" outlineLevel="2" x14ac:dyDescent="0.2">
      <c r="A477" s="208"/>
      <c r="B477" s="209" t="s">
        <v>155</v>
      </c>
      <c r="C477" s="210">
        <v>960138.2</v>
      </c>
      <c r="D477" s="211">
        <v>62</v>
      </c>
      <c r="E477" s="212">
        <v>2239.9499999999998</v>
      </c>
      <c r="F477" s="218"/>
      <c r="G477" s="212">
        <v>962378.15</v>
      </c>
      <c r="H477" s="218">
        <v>62</v>
      </c>
    </row>
    <row r="478" spans="1:8" outlineLevel="2" x14ac:dyDescent="0.2">
      <c r="A478" s="208"/>
      <c r="B478" s="209" t="s">
        <v>156</v>
      </c>
      <c r="C478" s="210">
        <v>960138.2</v>
      </c>
      <c r="D478" s="211">
        <v>62</v>
      </c>
      <c r="E478" s="212">
        <v>-878.08</v>
      </c>
      <c r="F478" s="218"/>
      <c r="G478" s="212">
        <v>959260.12</v>
      </c>
      <c r="H478" s="218">
        <v>62</v>
      </c>
    </row>
    <row r="479" spans="1:8" outlineLevel="2" x14ac:dyDescent="0.2">
      <c r="A479" s="208"/>
      <c r="B479" s="209" t="s">
        <v>157</v>
      </c>
      <c r="C479" s="210">
        <v>960138.2</v>
      </c>
      <c r="D479" s="211">
        <v>62</v>
      </c>
      <c r="E479" s="212">
        <v>-46.87</v>
      </c>
      <c r="F479" s="218"/>
      <c r="G479" s="212">
        <v>960091.33</v>
      </c>
      <c r="H479" s="218">
        <v>62</v>
      </c>
    </row>
    <row r="480" spans="1:8" outlineLevel="2" x14ac:dyDescent="0.2">
      <c r="A480" s="208"/>
      <c r="B480" s="209" t="s">
        <v>158</v>
      </c>
      <c r="C480" s="210">
        <v>960138.2</v>
      </c>
      <c r="D480" s="211">
        <v>62</v>
      </c>
      <c r="E480" s="212">
        <v>-149.41</v>
      </c>
      <c r="F480" s="218"/>
      <c r="G480" s="212">
        <v>959988.79</v>
      </c>
      <c r="H480" s="218">
        <v>62</v>
      </c>
    </row>
    <row r="481" spans="1:8" outlineLevel="2" x14ac:dyDescent="0.2">
      <c r="A481" s="208"/>
      <c r="B481" s="209" t="s">
        <v>159</v>
      </c>
      <c r="C481" s="210">
        <v>960138.2</v>
      </c>
      <c r="D481" s="211">
        <v>62</v>
      </c>
      <c r="E481" s="212">
        <v>-2511.12</v>
      </c>
      <c r="F481" s="218"/>
      <c r="G481" s="212">
        <v>957627.08</v>
      </c>
      <c r="H481" s="218">
        <v>62</v>
      </c>
    </row>
    <row r="482" spans="1:8" ht="22.5" outlineLevel="2" x14ac:dyDescent="0.2">
      <c r="A482" s="208"/>
      <c r="B482" s="209" t="s">
        <v>160</v>
      </c>
      <c r="C482" s="210">
        <v>960138.2</v>
      </c>
      <c r="D482" s="211">
        <v>62</v>
      </c>
      <c r="E482" s="212">
        <v>-170246.16</v>
      </c>
      <c r="F482" s="218"/>
      <c r="G482" s="212">
        <v>789892.04</v>
      </c>
      <c r="H482" s="218">
        <v>62</v>
      </c>
    </row>
    <row r="483" spans="1:8" outlineLevel="2" x14ac:dyDescent="0.2">
      <c r="A483" s="208"/>
      <c r="B483" s="209" t="s">
        <v>161</v>
      </c>
      <c r="C483" s="210">
        <v>960138.2</v>
      </c>
      <c r="D483" s="211">
        <v>62</v>
      </c>
      <c r="E483" s="212">
        <v>-280320.15999999997</v>
      </c>
      <c r="F483" s="218"/>
      <c r="G483" s="212">
        <v>679818.04</v>
      </c>
      <c r="H483" s="218">
        <v>62</v>
      </c>
    </row>
    <row r="484" spans="1:8" outlineLevel="2" x14ac:dyDescent="0.2">
      <c r="A484" s="208"/>
      <c r="B484" s="209" t="s">
        <v>162</v>
      </c>
      <c r="C484" s="210">
        <v>960138.2</v>
      </c>
      <c r="D484" s="211">
        <v>62</v>
      </c>
      <c r="E484" s="212">
        <v>-21089.84</v>
      </c>
      <c r="F484" s="218">
        <v>-27</v>
      </c>
      <c r="G484" s="212">
        <v>939048.36</v>
      </c>
      <c r="H484" s="218">
        <v>35</v>
      </c>
    </row>
    <row r="485" spans="1:8" outlineLevel="2" x14ac:dyDescent="0.2">
      <c r="A485" s="208"/>
      <c r="B485" s="209" t="s">
        <v>163</v>
      </c>
      <c r="C485" s="210">
        <v>1068544.17</v>
      </c>
      <c r="D485" s="211">
        <v>69</v>
      </c>
      <c r="E485" s="212">
        <v>-51205.66</v>
      </c>
      <c r="F485" s="218">
        <v>-27</v>
      </c>
      <c r="G485" s="212">
        <v>1017338.51</v>
      </c>
      <c r="H485" s="218">
        <v>42</v>
      </c>
    </row>
    <row r="486" spans="1:8" ht="33.75" x14ac:dyDescent="0.2">
      <c r="A486" s="231" t="s">
        <v>72</v>
      </c>
      <c r="B486" s="231" t="s">
        <v>73</v>
      </c>
      <c r="C486" s="232">
        <v>20638455.420000002</v>
      </c>
      <c r="D486" s="233">
        <v>1445</v>
      </c>
      <c r="E486" s="205">
        <v>-501.54</v>
      </c>
      <c r="F486" s="207"/>
      <c r="G486" s="205">
        <v>20637953.879999999</v>
      </c>
      <c r="H486" s="207">
        <v>1445</v>
      </c>
    </row>
    <row r="487" spans="1:8" outlineLevel="2" x14ac:dyDescent="0.2">
      <c r="A487" s="208"/>
      <c r="B487" s="209" t="s">
        <v>152</v>
      </c>
      <c r="C487" s="210">
        <v>1891605.86</v>
      </c>
      <c r="D487" s="211">
        <v>121</v>
      </c>
      <c r="E487" s="212">
        <v>0</v>
      </c>
      <c r="F487" s="218"/>
      <c r="G487" s="212">
        <v>1891605.86</v>
      </c>
      <c r="H487" s="218">
        <v>121</v>
      </c>
    </row>
    <row r="488" spans="1:8" outlineLevel="2" x14ac:dyDescent="0.2">
      <c r="A488" s="208"/>
      <c r="B488" s="209" t="s">
        <v>153</v>
      </c>
      <c r="C488" s="210">
        <v>1203697.6499999999</v>
      </c>
      <c r="D488" s="211">
        <v>79</v>
      </c>
      <c r="E488" s="212">
        <v>-9629.94</v>
      </c>
      <c r="F488" s="218"/>
      <c r="G488" s="212">
        <v>1194067.71</v>
      </c>
      <c r="H488" s="218">
        <v>79</v>
      </c>
    </row>
    <row r="489" spans="1:8" outlineLevel="2" x14ac:dyDescent="0.2">
      <c r="A489" s="208"/>
      <c r="B489" s="209" t="s">
        <v>154</v>
      </c>
      <c r="C489" s="210">
        <v>1547650</v>
      </c>
      <c r="D489" s="211">
        <v>100</v>
      </c>
      <c r="E489" s="212">
        <v>3538.59</v>
      </c>
      <c r="F489" s="218"/>
      <c r="G489" s="212">
        <v>1551188.59</v>
      </c>
      <c r="H489" s="218">
        <v>100</v>
      </c>
    </row>
    <row r="490" spans="1:8" outlineLevel="2" x14ac:dyDescent="0.2">
      <c r="A490" s="208"/>
      <c r="B490" s="209" t="s">
        <v>155</v>
      </c>
      <c r="C490" s="210">
        <v>1562293.18</v>
      </c>
      <c r="D490" s="211">
        <v>101</v>
      </c>
      <c r="E490" s="212">
        <v>-14106.45</v>
      </c>
      <c r="F490" s="218"/>
      <c r="G490" s="212">
        <v>1548186.73</v>
      </c>
      <c r="H490" s="218">
        <v>101</v>
      </c>
    </row>
    <row r="491" spans="1:8" outlineLevel="2" x14ac:dyDescent="0.2">
      <c r="A491" s="208"/>
      <c r="B491" s="209" t="s">
        <v>156</v>
      </c>
      <c r="C491" s="210">
        <v>1547650</v>
      </c>
      <c r="D491" s="211">
        <v>100</v>
      </c>
      <c r="E491" s="212">
        <v>-158.83000000000001</v>
      </c>
      <c r="F491" s="218"/>
      <c r="G491" s="212">
        <v>1547491.17</v>
      </c>
      <c r="H491" s="218">
        <v>100</v>
      </c>
    </row>
    <row r="492" spans="1:8" outlineLevel="2" x14ac:dyDescent="0.2">
      <c r="A492" s="208"/>
      <c r="B492" s="209" t="s">
        <v>157</v>
      </c>
      <c r="C492" s="210">
        <v>1547650</v>
      </c>
      <c r="D492" s="211">
        <v>100</v>
      </c>
      <c r="E492" s="212">
        <v>2707.48</v>
      </c>
      <c r="F492" s="218"/>
      <c r="G492" s="212">
        <v>1550357.48</v>
      </c>
      <c r="H492" s="218">
        <v>100</v>
      </c>
    </row>
    <row r="493" spans="1:8" outlineLevel="2" x14ac:dyDescent="0.2">
      <c r="A493" s="208"/>
      <c r="B493" s="209" t="s">
        <v>158</v>
      </c>
      <c r="C493" s="210">
        <v>1547650</v>
      </c>
      <c r="D493" s="211">
        <v>100</v>
      </c>
      <c r="E493" s="212">
        <v>-4738.74</v>
      </c>
      <c r="F493" s="218"/>
      <c r="G493" s="212">
        <v>1542911.26</v>
      </c>
      <c r="H493" s="218">
        <v>100</v>
      </c>
    </row>
    <row r="494" spans="1:8" outlineLevel="2" x14ac:dyDescent="0.2">
      <c r="A494" s="208"/>
      <c r="B494" s="209" t="s">
        <v>159</v>
      </c>
      <c r="C494" s="210">
        <v>1547650</v>
      </c>
      <c r="D494" s="211">
        <v>100</v>
      </c>
      <c r="E494" s="212">
        <v>6601.96</v>
      </c>
      <c r="F494" s="218"/>
      <c r="G494" s="212">
        <v>1554251.96</v>
      </c>
      <c r="H494" s="218">
        <v>100</v>
      </c>
    </row>
    <row r="495" spans="1:8" ht="22.5" outlineLevel="2" x14ac:dyDescent="0.2">
      <c r="A495" s="208"/>
      <c r="B495" s="209" t="s">
        <v>160</v>
      </c>
      <c r="C495" s="210">
        <v>1547650</v>
      </c>
      <c r="D495" s="211">
        <v>100</v>
      </c>
      <c r="E495" s="212">
        <v>-10066.370000000001</v>
      </c>
      <c r="F495" s="218"/>
      <c r="G495" s="212">
        <v>1537583.63</v>
      </c>
      <c r="H495" s="218">
        <v>100</v>
      </c>
    </row>
    <row r="496" spans="1:8" outlineLevel="2" x14ac:dyDescent="0.2">
      <c r="A496" s="208"/>
      <c r="B496" s="209" t="s">
        <v>161</v>
      </c>
      <c r="C496" s="210">
        <v>1547650</v>
      </c>
      <c r="D496" s="211">
        <v>100</v>
      </c>
      <c r="E496" s="212">
        <v>10060.219999999999</v>
      </c>
      <c r="F496" s="218"/>
      <c r="G496" s="212">
        <v>1557710.22</v>
      </c>
      <c r="H496" s="218">
        <v>100</v>
      </c>
    </row>
    <row r="497" spans="1:8" outlineLevel="2" x14ac:dyDescent="0.2">
      <c r="A497" s="208"/>
      <c r="B497" s="209" t="s">
        <v>162</v>
      </c>
      <c r="C497" s="210">
        <v>3599658.73</v>
      </c>
      <c r="D497" s="211">
        <v>344</v>
      </c>
      <c r="E497" s="212">
        <v>15792.08</v>
      </c>
      <c r="F497" s="218"/>
      <c r="G497" s="212">
        <v>3615450.81</v>
      </c>
      <c r="H497" s="218">
        <v>344</v>
      </c>
    </row>
    <row r="498" spans="1:8" outlineLevel="2" x14ac:dyDescent="0.2">
      <c r="A498" s="208"/>
      <c r="B498" s="209" t="s">
        <v>163</v>
      </c>
      <c r="C498" s="210">
        <v>1547650</v>
      </c>
      <c r="D498" s="211">
        <v>100</v>
      </c>
      <c r="E498" s="212">
        <v>-501.54</v>
      </c>
      <c r="F498" s="218"/>
      <c r="G498" s="212">
        <v>1547148.46</v>
      </c>
      <c r="H498" s="218">
        <v>100</v>
      </c>
    </row>
    <row r="499" spans="1:8" ht="22.5" x14ac:dyDescent="0.2">
      <c r="A499" s="231" t="s">
        <v>74</v>
      </c>
      <c r="B499" s="231" t="s">
        <v>75</v>
      </c>
      <c r="C499" s="232">
        <v>6406633.9900000002</v>
      </c>
      <c r="D499" s="234">
        <v>421</v>
      </c>
      <c r="E499" s="205">
        <v>-1469.9</v>
      </c>
      <c r="F499" s="207"/>
      <c r="G499" s="205">
        <v>6405164.0899999999</v>
      </c>
      <c r="H499" s="207">
        <v>421</v>
      </c>
    </row>
    <row r="500" spans="1:8" outlineLevel="2" x14ac:dyDescent="0.2">
      <c r="A500" s="208"/>
      <c r="B500" s="209" t="s">
        <v>152</v>
      </c>
      <c r="C500" s="210">
        <v>499350.76</v>
      </c>
      <c r="D500" s="211">
        <v>35</v>
      </c>
      <c r="E500" s="212">
        <v>0</v>
      </c>
      <c r="F500" s="218"/>
      <c r="G500" s="212">
        <v>499350.76</v>
      </c>
      <c r="H500" s="218">
        <v>35</v>
      </c>
    </row>
    <row r="501" spans="1:8" outlineLevel="2" x14ac:dyDescent="0.2">
      <c r="A501" s="208"/>
      <c r="B501" s="209" t="s">
        <v>153</v>
      </c>
      <c r="C501" s="210">
        <v>512472.75</v>
      </c>
      <c r="D501" s="211">
        <v>31</v>
      </c>
      <c r="E501" s="212">
        <v>-3210.51</v>
      </c>
      <c r="F501" s="218"/>
      <c r="G501" s="212">
        <v>509262.24</v>
      </c>
      <c r="H501" s="218">
        <v>31</v>
      </c>
    </row>
    <row r="502" spans="1:8" outlineLevel="2" x14ac:dyDescent="0.2">
      <c r="A502" s="208"/>
      <c r="B502" s="209" t="s">
        <v>154</v>
      </c>
      <c r="C502" s="210">
        <v>476594.31</v>
      </c>
      <c r="D502" s="211">
        <v>31</v>
      </c>
      <c r="E502" s="212">
        <v>506.65</v>
      </c>
      <c r="F502" s="218"/>
      <c r="G502" s="212">
        <v>477100.96</v>
      </c>
      <c r="H502" s="218">
        <v>31</v>
      </c>
    </row>
    <row r="503" spans="1:8" outlineLevel="2" x14ac:dyDescent="0.2">
      <c r="A503" s="208"/>
      <c r="B503" s="209" t="s">
        <v>155</v>
      </c>
      <c r="C503" s="210">
        <v>476594.31</v>
      </c>
      <c r="D503" s="211">
        <v>31</v>
      </c>
      <c r="E503" s="212">
        <v>3482.24</v>
      </c>
      <c r="F503" s="218"/>
      <c r="G503" s="212">
        <v>480076.55</v>
      </c>
      <c r="H503" s="218">
        <v>31</v>
      </c>
    </row>
    <row r="504" spans="1:8" outlineLevel="2" x14ac:dyDescent="0.2">
      <c r="A504" s="208"/>
      <c r="B504" s="209" t="s">
        <v>156</v>
      </c>
      <c r="C504" s="210">
        <v>470704.63</v>
      </c>
      <c r="D504" s="211">
        <v>31</v>
      </c>
      <c r="E504" s="212">
        <v>2944.84</v>
      </c>
      <c r="F504" s="218"/>
      <c r="G504" s="212">
        <v>473649.47</v>
      </c>
      <c r="H504" s="218">
        <v>31</v>
      </c>
    </row>
    <row r="505" spans="1:8" outlineLevel="2" x14ac:dyDescent="0.2">
      <c r="A505" s="208"/>
      <c r="B505" s="209" t="s">
        <v>157</v>
      </c>
      <c r="C505" s="210">
        <v>469617.05</v>
      </c>
      <c r="D505" s="211">
        <v>31</v>
      </c>
      <c r="E505" s="212">
        <v>3482.24</v>
      </c>
      <c r="F505" s="218"/>
      <c r="G505" s="212">
        <v>473099.29</v>
      </c>
      <c r="H505" s="218">
        <v>31</v>
      </c>
    </row>
    <row r="506" spans="1:8" outlineLevel="2" x14ac:dyDescent="0.2">
      <c r="A506" s="208"/>
      <c r="B506" s="209" t="s">
        <v>158</v>
      </c>
      <c r="C506" s="210">
        <v>492321.71</v>
      </c>
      <c r="D506" s="211">
        <v>31</v>
      </c>
      <c r="E506" s="212">
        <v>-8002.51</v>
      </c>
      <c r="F506" s="218"/>
      <c r="G506" s="212">
        <v>484319.2</v>
      </c>
      <c r="H506" s="218">
        <v>31</v>
      </c>
    </row>
    <row r="507" spans="1:8" outlineLevel="2" x14ac:dyDescent="0.2">
      <c r="A507" s="208"/>
      <c r="B507" s="209" t="s">
        <v>159</v>
      </c>
      <c r="C507" s="210">
        <v>476594.31</v>
      </c>
      <c r="D507" s="211">
        <v>31</v>
      </c>
      <c r="E507" s="212">
        <v>-901.35</v>
      </c>
      <c r="F507" s="218"/>
      <c r="G507" s="212">
        <v>475692.96</v>
      </c>
      <c r="H507" s="218">
        <v>31</v>
      </c>
    </row>
    <row r="508" spans="1:8" ht="22.5" outlineLevel="2" x14ac:dyDescent="0.2">
      <c r="A508" s="208"/>
      <c r="B508" s="209" t="s">
        <v>160</v>
      </c>
      <c r="C508" s="210">
        <v>476594.31</v>
      </c>
      <c r="D508" s="211">
        <v>31</v>
      </c>
      <c r="E508" s="212">
        <v>-67.87</v>
      </c>
      <c r="F508" s="218"/>
      <c r="G508" s="212">
        <v>476526.44</v>
      </c>
      <c r="H508" s="218">
        <v>31</v>
      </c>
    </row>
    <row r="509" spans="1:8" outlineLevel="2" x14ac:dyDescent="0.2">
      <c r="A509" s="208"/>
      <c r="B509" s="209" t="s">
        <v>161</v>
      </c>
      <c r="C509" s="210">
        <v>476594.31</v>
      </c>
      <c r="D509" s="211">
        <v>31</v>
      </c>
      <c r="E509" s="212">
        <v>343.93</v>
      </c>
      <c r="F509" s="218"/>
      <c r="G509" s="212">
        <v>476938.23999999999</v>
      </c>
      <c r="H509" s="218">
        <v>31</v>
      </c>
    </row>
    <row r="510" spans="1:8" outlineLevel="2" x14ac:dyDescent="0.2">
      <c r="A510" s="208"/>
      <c r="B510" s="209" t="s">
        <v>162</v>
      </c>
      <c r="C510" s="210">
        <v>1102601.23</v>
      </c>
      <c r="D510" s="211">
        <v>76</v>
      </c>
      <c r="E510" s="212">
        <v>1422.34</v>
      </c>
      <c r="F510" s="218"/>
      <c r="G510" s="212">
        <v>1104023.57</v>
      </c>
      <c r="H510" s="218">
        <v>76</v>
      </c>
    </row>
    <row r="511" spans="1:8" outlineLevel="2" x14ac:dyDescent="0.2">
      <c r="A511" s="208"/>
      <c r="B511" s="209" t="s">
        <v>163</v>
      </c>
      <c r="C511" s="210">
        <v>476594.31</v>
      </c>
      <c r="D511" s="211">
        <v>31</v>
      </c>
      <c r="E511" s="212">
        <v>-1469.9</v>
      </c>
      <c r="F511" s="218"/>
      <c r="G511" s="212">
        <v>475124.41</v>
      </c>
      <c r="H511" s="218">
        <v>31</v>
      </c>
    </row>
    <row r="512" spans="1:8" ht="22.5" x14ac:dyDescent="0.2">
      <c r="A512" s="231" t="s">
        <v>76</v>
      </c>
      <c r="B512" s="231" t="s">
        <v>77</v>
      </c>
      <c r="C512" s="232">
        <v>35752326.170000002</v>
      </c>
      <c r="D512" s="233">
        <v>2144</v>
      </c>
      <c r="E512" s="205">
        <v>-3590.39</v>
      </c>
      <c r="F512" s="207"/>
      <c r="G512" s="205">
        <v>35748735.780000001</v>
      </c>
      <c r="H512" s="207">
        <v>2144</v>
      </c>
    </row>
    <row r="513" spans="1:8" outlineLevel="2" x14ac:dyDescent="0.2">
      <c r="A513" s="208"/>
      <c r="B513" s="209" t="s">
        <v>152</v>
      </c>
      <c r="C513" s="210">
        <v>3222144.44</v>
      </c>
      <c r="D513" s="211">
        <v>166</v>
      </c>
      <c r="E513" s="212">
        <v>0</v>
      </c>
      <c r="F513" s="218"/>
      <c r="G513" s="212">
        <v>3222144.44</v>
      </c>
      <c r="H513" s="218">
        <v>166</v>
      </c>
    </row>
    <row r="514" spans="1:8" outlineLevel="2" x14ac:dyDescent="0.2">
      <c r="A514" s="208"/>
      <c r="B514" s="209" t="s">
        <v>153</v>
      </c>
      <c r="C514" s="210">
        <v>2739803.87</v>
      </c>
      <c r="D514" s="211">
        <v>218</v>
      </c>
      <c r="E514" s="212">
        <v>-1106.5899999999999</v>
      </c>
      <c r="F514" s="218"/>
      <c r="G514" s="212">
        <v>2738697.28</v>
      </c>
      <c r="H514" s="218">
        <v>218</v>
      </c>
    </row>
    <row r="515" spans="1:8" outlineLevel="2" x14ac:dyDescent="0.2">
      <c r="A515" s="208"/>
      <c r="B515" s="209" t="s">
        <v>154</v>
      </c>
      <c r="C515" s="210">
        <v>2918867.32</v>
      </c>
      <c r="D515" s="211">
        <v>188</v>
      </c>
      <c r="E515" s="212">
        <v>-1842.4</v>
      </c>
      <c r="F515" s="218"/>
      <c r="G515" s="212">
        <v>2917024.92</v>
      </c>
      <c r="H515" s="218">
        <v>188</v>
      </c>
    </row>
    <row r="516" spans="1:8" outlineLevel="2" x14ac:dyDescent="0.2">
      <c r="A516" s="208"/>
      <c r="B516" s="209" t="s">
        <v>155</v>
      </c>
      <c r="C516" s="210">
        <v>2918867.32</v>
      </c>
      <c r="D516" s="211">
        <v>188</v>
      </c>
      <c r="E516" s="212">
        <v>-2028.91</v>
      </c>
      <c r="F516" s="218"/>
      <c r="G516" s="212">
        <v>2916838.41</v>
      </c>
      <c r="H516" s="218">
        <v>188</v>
      </c>
    </row>
    <row r="517" spans="1:8" outlineLevel="2" x14ac:dyDescent="0.2">
      <c r="A517" s="208"/>
      <c r="B517" s="209" t="s">
        <v>156</v>
      </c>
      <c r="C517" s="210">
        <v>2918867.32</v>
      </c>
      <c r="D517" s="211">
        <v>188</v>
      </c>
      <c r="E517" s="212">
        <v>2717.1</v>
      </c>
      <c r="F517" s="218"/>
      <c r="G517" s="212">
        <v>2921584.42</v>
      </c>
      <c r="H517" s="218">
        <v>188</v>
      </c>
    </row>
    <row r="518" spans="1:8" outlineLevel="2" x14ac:dyDescent="0.2">
      <c r="A518" s="208"/>
      <c r="B518" s="209" t="s">
        <v>157</v>
      </c>
      <c r="C518" s="210">
        <v>2918867.32</v>
      </c>
      <c r="D518" s="211">
        <v>188</v>
      </c>
      <c r="E518" s="212">
        <v>1912.04</v>
      </c>
      <c r="F518" s="218"/>
      <c r="G518" s="212">
        <v>2920779.36</v>
      </c>
      <c r="H518" s="218">
        <v>188</v>
      </c>
    </row>
    <row r="519" spans="1:8" outlineLevel="2" x14ac:dyDescent="0.2">
      <c r="A519" s="208"/>
      <c r="B519" s="209" t="s">
        <v>158</v>
      </c>
      <c r="C519" s="210">
        <v>2918867.32</v>
      </c>
      <c r="D519" s="211">
        <v>188</v>
      </c>
      <c r="E519" s="212">
        <v>-734.57</v>
      </c>
      <c r="F519" s="218"/>
      <c r="G519" s="212">
        <v>2918132.75</v>
      </c>
      <c r="H519" s="218">
        <v>188</v>
      </c>
    </row>
    <row r="520" spans="1:8" outlineLevel="2" x14ac:dyDescent="0.2">
      <c r="A520" s="208"/>
      <c r="B520" s="209" t="s">
        <v>159</v>
      </c>
      <c r="C520" s="210">
        <v>2918867.32</v>
      </c>
      <c r="D520" s="211">
        <v>188</v>
      </c>
      <c r="E520" s="212">
        <v>-5536.58</v>
      </c>
      <c r="F520" s="218"/>
      <c r="G520" s="212">
        <v>2913330.74</v>
      </c>
      <c r="H520" s="218">
        <v>188</v>
      </c>
    </row>
    <row r="521" spans="1:8" ht="22.5" outlineLevel="2" x14ac:dyDescent="0.2">
      <c r="A521" s="208"/>
      <c r="B521" s="209" t="s">
        <v>160</v>
      </c>
      <c r="C521" s="210">
        <v>2918867.32</v>
      </c>
      <c r="D521" s="211">
        <v>188</v>
      </c>
      <c r="E521" s="212">
        <v>6081.9</v>
      </c>
      <c r="F521" s="218"/>
      <c r="G521" s="212">
        <v>2924949.22</v>
      </c>
      <c r="H521" s="218">
        <v>188</v>
      </c>
    </row>
    <row r="522" spans="1:8" outlineLevel="2" x14ac:dyDescent="0.2">
      <c r="A522" s="208"/>
      <c r="B522" s="209" t="s">
        <v>161</v>
      </c>
      <c r="C522" s="210">
        <v>2918867.32</v>
      </c>
      <c r="D522" s="211">
        <v>188</v>
      </c>
      <c r="E522" s="212">
        <v>-4802.91</v>
      </c>
      <c r="F522" s="218"/>
      <c r="G522" s="212">
        <v>2914064.41</v>
      </c>
      <c r="H522" s="218">
        <v>188</v>
      </c>
    </row>
    <row r="523" spans="1:8" outlineLevel="2" x14ac:dyDescent="0.2">
      <c r="A523" s="208"/>
      <c r="B523" s="209" t="s">
        <v>162</v>
      </c>
      <c r="C523" s="210">
        <v>3520571.98</v>
      </c>
      <c r="D523" s="211">
        <v>68</v>
      </c>
      <c r="E523" s="212">
        <v>5340.92</v>
      </c>
      <c r="F523" s="218"/>
      <c r="G523" s="212">
        <v>3525912.9</v>
      </c>
      <c r="H523" s="218">
        <v>68</v>
      </c>
    </row>
    <row r="524" spans="1:8" outlineLevel="2" x14ac:dyDescent="0.2">
      <c r="A524" s="208"/>
      <c r="B524" s="209" t="s">
        <v>163</v>
      </c>
      <c r="C524" s="210">
        <v>2918867.32</v>
      </c>
      <c r="D524" s="211">
        <v>188</v>
      </c>
      <c r="E524" s="212">
        <v>-3590.39</v>
      </c>
      <c r="F524" s="218"/>
      <c r="G524" s="212">
        <v>2915276.93</v>
      </c>
      <c r="H524" s="218">
        <v>188</v>
      </c>
    </row>
    <row r="525" spans="1:8" ht="33.75" x14ac:dyDescent="0.2">
      <c r="A525" s="231" t="s">
        <v>78</v>
      </c>
      <c r="B525" s="231" t="s">
        <v>79</v>
      </c>
      <c r="C525" s="232">
        <v>34548536.850000001</v>
      </c>
      <c r="D525" s="233">
        <v>2180</v>
      </c>
      <c r="E525" s="205">
        <v>-1004824.52</v>
      </c>
      <c r="F525" s="207">
        <v>-42</v>
      </c>
      <c r="G525" s="205">
        <v>33543712.329999998</v>
      </c>
      <c r="H525" s="207">
        <v>2138</v>
      </c>
    </row>
    <row r="526" spans="1:8" outlineLevel="2" x14ac:dyDescent="0.2">
      <c r="A526" s="208"/>
      <c r="B526" s="209" t="s">
        <v>152</v>
      </c>
      <c r="C526" s="210">
        <v>2547147.96</v>
      </c>
      <c r="D526" s="211">
        <v>164</v>
      </c>
      <c r="E526" s="212">
        <v>-833257.13</v>
      </c>
      <c r="F526" s="218"/>
      <c r="G526" s="212">
        <v>1713890.83</v>
      </c>
      <c r="H526" s="218">
        <v>164</v>
      </c>
    </row>
    <row r="527" spans="1:8" outlineLevel="2" x14ac:dyDescent="0.2">
      <c r="A527" s="208"/>
      <c r="B527" s="209" t="s">
        <v>153</v>
      </c>
      <c r="C527" s="210">
        <v>2547147.96</v>
      </c>
      <c r="D527" s="211">
        <v>164</v>
      </c>
      <c r="E527" s="212">
        <v>831380.96</v>
      </c>
      <c r="F527" s="218"/>
      <c r="G527" s="212">
        <v>3378528.92</v>
      </c>
      <c r="H527" s="218">
        <v>164</v>
      </c>
    </row>
    <row r="528" spans="1:8" outlineLevel="2" x14ac:dyDescent="0.2">
      <c r="A528" s="208"/>
      <c r="B528" s="209" t="s">
        <v>154</v>
      </c>
      <c r="C528" s="210">
        <v>2547147.96</v>
      </c>
      <c r="D528" s="211">
        <v>164</v>
      </c>
      <c r="E528" s="212">
        <v>38.549999999999997</v>
      </c>
      <c r="F528" s="218"/>
      <c r="G528" s="212">
        <v>2547186.5099999998</v>
      </c>
      <c r="H528" s="218">
        <v>164</v>
      </c>
    </row>
    <row r="529" spans="1:8" outlineLevel="2" x14ac:dyDescent="0.2">
      <c r="A529" s="208"/>
      <c r="B529" s="209" t="s">
        <v>155</v>
      </c>
      <c r="C529" s="210">
        <v>2547147.96</v>
      </c>
      <c r="D529" s="211">
        <v>164</v>
      </c>
      <c r="E529" s="212">
        <v>-2751.31</v>
      </c>
      <c r="F529" s="218"/>
      <c r="G529" s="212">
        <v>2544396.65</v>
      </c>
      <c r="H529" s="218">
        <v>164</v>
      </c>
    </row>
    <row r="530" spans="1:8" outlineLevel="2" x14ac:dyDescent="0.2">
      <c r="A530" s="208"/>
      <c r="B530" s="209" t="s">
        <v>156</v>
      </c>
      <c r="C530" s="210">
        <v>2547147.96</v>
      </c>
      <c r="D530" s="211">
        <v>164</v>
      </c>
      <c r="E530" s="212">
        <v>4205.76</v>
      </c>
      <c r="F530" s="218"/>
      <c r="G530" s="212">
        <v>2551353.7200000002</v>
      </c>
      <c r="H530" s="218">
        <v>164</v>
      </c>
    </row>
    <row r="531" spans="1:8" outlineLevel="2" x14ac:dyDescent="0.2">
      <c r="A531" s="208"/>
      <c r="B531" s="209" t="s">
        <v>157</v>
      </c>
      <c r="C531" s="210">
        <v>2547147.96</v>
      </c>
      <c r="D531" s="211">
        <v>164</v>
      </c>
      <c r="E531" s="212">
        <v>-6283.29</v>
      </c>
      <c r="F531" s="218"/>
      <c r="G531" s="212">
        <v>2540864.67</v>
      </c>
      <c r="H531" s="218">
        <v>164</v>
      </c>
    </row>
    <row r="532" spans="1:8" outlineLevel="2" x14ac:dyDescent="0.2">
      <c r="A532" s="208"/>
      <c r="B532" s="209" t="s">
        <v>158</v>
      </c>
      <c r="C532" s="210">
        <v>2547147.96</v>
      </c>
      <c r="D532" s="211">
        <v>164</v>
      </c>
      <c r="E532" s="212">
        <v>482.52</v>
      </c>
      <c r="F532" s="218"/>
      <c r="G532" s="212">
        <v>2547630.48</v>
      </c>
      <c r="H532" s="218">
        <v>164</v>
      </c>
    </row>
    <row r="533" spans="1:8" outlineLevel="2" x14ac:dyDescent="0.2">
      <c r="A533" s="208"/>
      <c r="B533" s="209" t="s">
        <v>159</v>
      </c>
      <c r="C533" s="210">
        <v>2547147.96</v>
      </c>
      <c r="D533" s="211">
        <v>164</v>
      </c>
      <c r="E533" s="212">
        <v>5705.99</v>
      </c>
      <c r="F533" s="218"/>
      <c r="G533" s="212">
        <v>2552853.9500000002</v>
      </c>
      <c r="H533" s="218">
        <v>164</v>
      </c>
    </row>
    <row r="534" spans="1:8" ht="22.5" outlineLevel="2" x14ac:dyDescent="0.2">
      <c r="A534" s="208"/>
      <c r="B534" s="209" t="s">
        <v>160</v>
      </c>
      <c r="C534" s="210">
        <v>2547147.96</v>
      </c>
      <c r="D534" s="211">
        <v>164</v>
      </c>
      <c r="E534" s="212">
        <v>-1139.94</v>
      </c>
      <c r="F534" s="218"/>
      <c r="G534" s="212">
        <v>2546008.02</v>
      </c>
      <c r="H534" s="218">
        <v>164</v>
      </c>
    </row>
    <row r="535" spans="1:8" outlineLevel="2" x14ac:dyDescent="0.2">
      <c r="A535" s="208"/>
      <c r="B535" s="209" t="s">
        <v>161</v>
      </c>
      <c r="C535" s="210">
        <v>2547147.96</v>
      </c>
      <c r="D535" s="211">
        <v>164</v>
      </c>
      <c r="E535" s="212">
        <v>-2829.11</v>
      </c>
      <c r="F535" s="218"/>
      <c r="G535" s="212">
        <v>2544318.85</v>
      </c>
      <c r="H535" s="218">
        <v>164</v>
      </c>
    </row>
    <row r="536" spans="1:8" outlineLevel="2" x14ac:dyDescent="0.2">
      <c r="A536" s="208"/>
      <c r="B536" s="209" t="s">
        <v>162</v>
      </c>
      <c r="C536" s="210">
        <v>6529916.5599999996</v>
      </c>
      <c r="D536" s="211">
        <v>376</v>
      </c>
      <c r="E536" s="212">
        <v>4447</v>
      </c>
      <c r="F536" s="218"/>
      <c r="G536" s="212">
        <v>6534363.5599999996</v>
      </c>
      <c r="H536" s="218">
        <v>376</v>
      </c>
    </row>
    <row r="537" spans="1:8" outlineLevel="2" x14ac:dyDescent="0.2">
      <c r="A537" s="208"/>
      <c r="B537" s="209" t="s">
        <v>163</v>
      </c>
      <c r="C537" s="210">
        <v>2547140.69</v>
      </c>
      <c r="D537" s="211">
        <v>164</v>
      </c>
      <c r="E537" s="212">
        <v>-1004824.52</v>
      </c>
      <c r="F537" s="218">
        <v>-42</v>
      </c>
      <c r="G537" s="212">
        <v>1542316.17</v>
      </c>
      <c r="H537" s="218">
        <v>122</v>
      </c>
    </row>
    <row r="538" spans="1:8" ht="33.75" x14ac:dyDescent="0.2">
      <c r="A538" s="231" t="s">
        <v>80</v>
      </c>
      <c r="B538" s="231" t="s">
        <v>81</v>
      </c>
      <c r="C538" s="232">
        <v>11825587.710000001</v>
      </c>
      <c r="D538" s="234">
        <v>788</v>
      </c>
      <c r="E538" s="205">
        <v>-4261.54</v>
      </c>
      <c r="F538" s="207"/>
      <c r="G538" s="205">
        <v>11821326.17</v>
      </c>
      <c r="H538" s="207">
        <v>788</v>
      </c>
    </row>
    <row r="539" spans="1:8" outlineLevel="2" x14ac:dyDescent="0.2">
      <c r="A539" s="208"/>
      <c r="B539" s="209" t="s">
        <v>152</v>
      </c>
      <c r="C539" s="210">
        <v>963187.62</v>
      </c>
      <c r="D539" s="211">
        <v>61</v>
      </c>
      <c r="E539" s="212">
        <v>0</v>
      </c>
      <c r="F539" s="218"/>
      <c r="G539" s="212">
        <v>963187.62</v>
      </c>
      <c r="H539" s="218">
        <v>61</v>
      </c>
    </row>
    <row r="540" spans="1:8" outlineLevel="2" x14ac:dyDescent="0.2">
      <c r="A540" s="208"/>
      <c r="B540" s="209" t="s">
        <v>153</v>
      </c>
      <c r="C540" s="210">
        <v>983437.65</v>
      </c>
      <c r="D540" s="211">
        <v>65</v>
      </c>
      <c r="E540" s="212">
        <v>-3392.47</v>
      </c>
      <c r="F540" s="218"/>
      <c r="G540" s="212">
        <v>980045.18</v>
      </c>
      <c r="H540" s="218">
        <v>65</v>
      </c>
    </row>
    <row r="541" spans="1:8" outlineLevel="2" x14ac:dyDescent="0.2">
      <c r="A541" s="208"/>
      <c r="B541" s="209" t="s">
        <v>154</v>
      </c>
      <c r="C541" s="210">
        <v>927411.6</v>
      </c>
      <c r="D541" s="211">
        <v>60</v>
      </c>
      <c r="E541" s="212">
        <v>3210.91</v>
      </c>
      <c r="F541" s="218"/>
      <c r="G541" s="212">
        <v>930622.51</v>
      </c>
      <c r="H541" s="218">
        <v>60</v>
      </c>
    </row>
    <row r="542" spans="1:8" outlineLevel="2" x14ac:dyDescent="0.2">
      <c r="A542" s="208"/>
      <c r="B542" s="209" t="s">
        <v>155</v>
      </c>
      <c r="C542" s="210">
        <v>927411.6</v>
      </c>
      <c r="D542" s="211">
        <v>60</v>
      </c>
      <c r="E542" s="212">
        <v>65.5</v>
      </c>
      <c r="F542" s="218"/>
      <c r="G542" s="212">
        <v>927477.1</v>
      </c>
      <c r="H542" s="218">
        <v>60</v>
      </c>
    </row>
    <row r="543" spans="1:8" outlineLevel="2" x14ac:dyDescent="0.2">
      <c r="A543" s="208"/>
      <c r="B543" s="209" t="s">
        <v>156</v>
      </c>
      <c r="C543" s="210">
        <v>926346.36</v>
      </c>
      <c r="D543" s="211">
        <v>60</v>
      </c>
      <c r="E543" s="212">
        <v>-37.92</v>
      </c>
      <c r="F543" s="218"/>
      <c r="G543" s="212">
        <v>926308.44</v>
      </c>
      <c r="H543" s="218">
        <v>60</v>
      </c>
    </row>
    <row r="544" spans="1:8" outlineLevel="2" x14ac:dyDescent="0.2">
      <c r="A544" s="208"/>
      <c r="B544" s="209" t="s">
        <v>157</v>
      </c>
      <c r="C544" s="210">
        <v>927411.6</v>
      </c>
      <c r="D544" s="211">
        <v>60</v>
      </c>
      <c r="E544" s="212">
        <v>37.92</v>
      </c>
      <c r="F544" s="218"/>
      <c r="G544" s="212">
        <v>927449.52</v>
      </c>
      <c r="H544" s="218">
        <v>60</v>
      </c>
    </row>
    <row r="545" spans="1:8" outlineLevel="2" x14ac:dyDescent="0.2">
      <c r="A545" s="208"/>
      <c r="B545" s="209" t="s">
        <v>158</v>
      </c>
      <c r="C545" s="210">
        <v>929417.26</v>
      </c>
      <c r="D545" s="211">
        <v>60</v>
      </c>
      <c r="E545" s="212">
        <v>0</v>
      </c>
      <c r="F545" s="218"/>
      <c r="G545" s="212">
        <v>929417.26</v>
      </c>
      <c r="H545" s="218">
        <v>60</v>
      </c>
    </row>
    <row r="546" spans="1:8" outlineLevel="2" x14ac:dyDescent="0.2">
      <c r="A546" s="208"/>
      <c r="B546" s="209" t="s">
        <v>159</v>
      </c>
      <c r="C546" s="210">
        <v>927411.6</v>
      </c>
      <c r="D546" s="211">
        <v>60</v>
      </c>
      <c r="E546" s="212">
        <v>-5340.32</v>
      </c>
      <c r="F546" s="218"/>
      <c r="G546" s="212">
        <v>922071.28</v>
      </c>
      <c r="H546" s="218">
        <v>60</v>
      </c>
    </row>
    <row r="547" spans="1:8" ht="22.5" outlineLevel="2" x14ac:dyDescent="0.2">
      <c r="A547" s="208"/>
      <c r="B547" s="209" t="s">
        <v>160</v>
      </c>
      <c r="C547" s="210">
        <v>927411.6</v>
      </c>
      <c r="D547" s="211">
        <v>60</v>
      </c>
      <c r="E547" s="212">
        <v>-818.9</v>
      </c>
      <c r="F547" s="218"/>
      <c r="G547" s="212">
        <v>926592.7</v>
      </c>
      <c r="H547" s="218">
        <v>60</v>
      </c>
    </row>
    <row r="548" spans="1:8" outlineLevel="2" x14ac:dyDescent="0.2">
      <c r="A548" s="208"/>
      <c r="B548" s="209" t="s">
        <v>161</v>
      </c>
      <c r="C548" s="210">
        <v>927411.6</v>
      </c>
      <c r="D548" s="211">
        <v>60</v>
      </c>
      <c r="E548" s="212">
        <v>5482.37</v>
      </c>
      <c r="F548" s="218"/>
      <c r="G548" s="212">
        <v>932893.97</v>
      </c>
      <c r="H548" s="218">
        <v>60</v>
      </c>
    </row>
    <row r="549" spans="1:8" outlineLevel="2" x14ac:dyDescent="0.2">
      <c r="A549" s="208"/>
      <c r="B549" s="209" t="s">
        <v>162</v>
      </c>
      <c r="C549" s="210">
        <v>1531317.62</v>
      </c>
      <c r="D549" s="211">
        <v>122</v>
      </c>
      <c r="E549" s="212">
        <v>792.91</v>
      </c>
      <c r="F549" s="218"/>
      <c r="G549" s="212">
        <v>1532110.53</v>
      </c>
      <c r="H549" s="218">
        <v>122</v>
      </c>
    </row>
    <row r="550" spans="1:8" outlineLevel="2" x14ac:dyDescent="0.2">
      <c r="A550" s="208"/>
      <c r="B550" s="209" t="s">
        <v>163</v>
      </c>
      <c r="C550" s="210">
        <v>927411.6</v>
      </c>
      <c r="D550" s="211">
        <v>60</v>
      </c>
      <c r="E550" s="212">
        <v>-4261.54</v>
      </c>
      <c r="F550" s="218"/>
      <c r="G550" s="212">
        <v>923150.06</v>
      </c>
      <c r="H550" s="218">
        <v>60</v>
      </c>
    </row>
    <row r="551" spans="1:8" ht="22.5" x14ac:dyDescent="0.2">
      <c r="A551" s="231" t="s">
        <v>82</v>
      </c>
      <c r="B551" s="231" t="s">
        <v>83</v>
      </c>
      <c r="C551" s="232">
        <v>13756579.050000001</v>
      </c>
      <c r="D551" s="234">
        <v>920</v>
      </c>
      <c r="E551" s="205">
        <v>-130569.99</v>
      </c>
      <c r="F551" s="207">
        <v>1</v>
      </c>
      <c r="G551" s="205">
        <v>13626009.060000001</v>
      </c>
      <c r="H551" s="207">
        <v>921</v>
      </c>
    </row>
    <row r="552" spans="1:8" outlineLevel="2" x14ac:dyDescent="0.2">
      <c r="A552" s="208"/>
      <c r="B552" s="209" t="s">
        <v>152</v>
      </c>
      <c r="C552" s="210">
        <v>1023466.62</v>
      </c>
      <c r="D552" s="211">
        <v>66</v>
      </c>
      <c r="E552" s="212">
        <v>-34510.199999999997</v>
      </c>
      <c r="F552" s="218"/>
      <c r="G552" s="212">
        <v>988956.42</v>
      </c>
      <c r="H552" s="218">
        <v>66</v>
      </c>
    </row>
    <row r="553" spans="1:8" outlineLevel="2" x14ac:dyDescent="0.2">
      <c r="A553" s="208"/>
      <c r="B553" s="209" t="s">
        <v>153</v>
      </c>
      <c r="C553" s="210">
        <v>1023466.62</v>
      </c>
      <c r="D553" s="211">
        <v>66</v>
      </c>
      <c r="E553" s="212">
        <v>28258.53</v>
      </c>
      <c r="F553" s="218"/>
      <c r="G553" s="212">
        <v>1051725.1499999999</v>
      </c>
      <c r="H553" s="218">
        <v>66</v>
      </c>
    </row>
    <row r="554" spans="1:8" outlineLevel="2" x14ac:dyDescent="0.2">
      <c r="A554" s="208"/>
      <c r="B554" s="209" t="s">
        <v>154</v>
      </c>
      <c r="C554" s="210">
        <v>1039940.19</v>
      </c>
      <c r="D554" s="211">
        <v>67</v>
      </c>
      <c r="E554" s="212">
        <v>-12748.83</v>
      </c>
      <c r="F554" s="218"/>
      <c r="G554" s="212">
        <v>1027191.36</v>
      </c>
      <c r="H554" s="218">
        <v>67</v>
      </c>
    </row>
    <row r="555" spans="1:8" outlineLevel="2" x14ac:dyDescent="0.2">
      <c r="A555" s="208"/>
      <c r="B555" s="209" t="s">
        <v>155</v>
      </c>
      <c r="C555" s="210">
        <v>1022285.21</v>
      </c>
      <c r="D555" s="211">
        <v>66</v>
      </c>
      <c r="E555" s="212">
        <v>-3004.63</v>
      </c>
      <c r="F555" s="218"/>
      <c r="G555" s="212">
        <v>1019280.58</v>
      </c>
      <c r="H555" s="218">
        <v>66</v>
      </c>
    </row>
    <row r="556" spans="1:8" outlineLevel="2" x14ac:dyDescent="0.2">
      <c r="A556" s="208"/>
      <c r="B556" s="209" t="s">
        <v>156</v>
      </c>
      <c r="C556" s="210">
        <v>1023466.62</v>
      </c>
      <c r="D556" s="211">
        <v>66</v>
      </c>
      <c r="E556" s="212">
        <v>1838.33</v>
      </c>
      <c r="F556" s="218"/>
      <c r="G556" s="212">
        <v>1025304.95</v>
      </c>
      <c r="H556" s="218">
        <v>66</v>
      </c>
    </row>
    <row r="557" spans="1:8" outlineLevel="2" x14ac:dyDescent="0.2">
      <c r="A557" s="208"/>
      <c r="B557" s="209" t="s">
        <v>157</v>
      </c>
      <c r="C557" s="210">
        <v>1023466.62</v>
      </c>
      <c r="D557" s="211">
        <v>66</v>
      </c>
      <c r="E557" s="212">
        <v>848.55</v>
      </c>
      <c r="F557" s="218"/>
      <c r="G557" s="212">
        <v>1024315.17</v>
      </c>
      <c r="H557" s="218">
        <v>66</v>
      </c>
    </row>
    <row r="558" spans="1:8" outlineLevel="2" x14ac:dyDescent="0.2">
      <c r="A558" s="208"/>
      <c r="B558" s="209" t="s">
        <v>158</v>
      </c>
      <c r="C558" s="210">
        <v>1024648.03</v>
      </c>
      <c r="D558" s="211">
        <v>66</v>
      </c>
      <c r="E558" s="212">
        <v>848.55</v>
      </c>
      <c r="F558" s="218"/>
      <c r="G558" s="212">
        <v>1025496.58</v>
      </c>
      <c r="H558" s="218">
        <v>66</v>
      </c>
    </row>
    <row r="559" spans="1:8" outlineLevel="2" x14ac:dyDescent="0.2">
      <c r="A559" s="208"/>
      <c r="B559" s="209" t="s">
        <v>159</v>
      </c>
      <c r="C559" s="210">
        <v>1023466.62</v>
      </c>
      <c r="D559" s="211">
        <v>66</v>
      </c>
      <c r="E559" s="212">
        <v>-2112.61</v>
      </c>
      <c r="F559" s="218"/>
      <c r="G559" s="212">
        <v>1021354.01</v>
      </c>
      <c r="H559" s="218">
        <v>66</v>
      </c>
    </row>
    <row r="560" spans="1:8" ht="22.5" outlineLevel="2" x14ac:dyDescent="0.2">
      <c r="A560" s="208"/>
      <c r="B560" s="209" t="s">
        <v>160</v>
      </c>
      <c r="C560" s="210">
        <v>1023466.62</v>
      </c>
      <c r="D560" s="211">
        <v>66</v>
      </c>
      <c r="E560" s="212">
        <v>3875.98</v>
      </c>
      <c r="F560" s="218"/>
      <c r="G560" s="212">
        <v>1027342.6</v>
      </c>
      <c r="H560" s="218">
        <v>66</v>
      </c>
    </row>
    <row r="561" spans="1:8" outlineLevel="2" x14ac:dyDescent="0.2">
      <c r="A561" s="208"/>
      <c r="B561" s="209" t="s">
        <v>161</v>
      </c>
      <c r="C561" s="210">
        <v>1023466.62</v>
      </c>
      <c r="D561" s="211">
        <v>66</v>
      </c>
      <c r="E561" s="212">
        <v>-3557.93</v>
      </c>
      <c r="F561" s="218"/>
      <c r="G561" s="212">
        <v>1019908.69</v>
      </c>
      <c r="H561" s="218">
        <v>66</v>
      </c>
    </row>
    <row r="562" spans="1:8" outlineLevel="2" x14ac:dyDescent="0.2">
      <c r="A562" s="208"/>
      <c r="B562" s="209" t="s">
        <v>162</v>
      </c>
      <c r="C562" s="210">
        <v>2373425.41</v>
      </c>
      <c r="D562" s="211">
        <v>186</v>
      </c>
      <c r="E562" s="212">
        <v>20264.259999999998</v>
      </c>
      <c r="F562" s="218"/>
      <c r="G562" s="212">
        <v>2393689.67</v>
      </c>
      <c r="H562" s="218">
        <v>186</v>
      </c>
    </row>
    <row r="563" spans="1:8" outlineLevel="2" x14ac:dyDescent="0.2">
      <c r="A563" s="208"/>
      <c r="B563" s="209" t="s">
        <v>163</v>
      </c>
      <c r="C563" s="210">
        <v>1132013.8700000001</v>
      </c>
      <c r="D563" s="211">
        <v>73</v>
      </c>
      <c r="E563" s="212">
        <v>-130569.99</v>
      </c>
      <c r="F563" s="218">
        <v>1</v>
      </c>
      <c r="G563" s="212">
        <v>1001443.88</v>
      </c>
      <c r="H563" s="218">
        <v>74</v>
      </c>
    </row>
    <row r="564" spans="1:8" ht="33.75" x14ac:dyDescent="0.2">
      <c r="A564" s="231" t="s">
        <v>84</v>
      </c>
      <c r="B564" s="231" t="s">
        <v>85</v>
      </c>
      <c r="C564" s="232">
        <v>9494651.7100000009</v>
      </c>
      <c r="D564" s="234">
        <v>601</v>
      </c>
      <c r="E564" s="205">
        <v>-5155.83</v>
      </c>
      <c r="F564" s="207"/>
      <c r="G564" s="205">
        <v>9489495.8800000008</v>
      </c>
      <c r="H564" s="207">
        <v>601</v>
      </c>
    </row>
    <row r="565" spans="1:8" outlineLevel="2" x14ac:dyDescent="0.2">
      <c r="A565" s="208"/>
      <c r="B565" s="209" t="s">
        <v>152</v>
      </c>
      <c r="C565" s="210">
        <v>710961.74</v>
      </c>
      <c r="D565" s="211">
        <v>46</v>
      </c>
      <c r="E565" s="212">
        <v>-4219.1000000000004</v>
      </c>
      <c r="F565" s="218"/>
      <c r="G565" s="212">
        <v>706742.64</v>
      </c>
      <c r="H565" s="218">
        <v>46</v>
      </c>
    </row>
    <row r="566" spans="1:8" outlineLevel="2" x14ac:dyDescent="0.2">
      <c r="A566" s="208"/>
      <c r="B566" s="209" t="s">
        <v>153</v>
      </c>
      <c r="C566" s="210">
        <v>710961.74</v>
      </c>
      <c r="D566" s="211">
        <v>46</v>
      </c>
      <c r="E566" s="212">
        <v>-1474.69</v>
      </c>
      <c r="F566" s="218"/>
      <c r="G566" s="212">
        <v>709487.05</v>
      </c>
      <c r="H566" s="218">
        <v>46</v>
      </c>
    </row>
    <row r="567" spans="1:8" outlineLevel="2" x14ac:dyDescent="0.2">
      <c r="A567" s="208"/>
      <c r="B567" s="209" t="s">
        <v>154</v>
      </c>
      <c r="C567" s="210">
        <v>710961.74</v>
      </c>
      <c r="D567" s="211">
        <v>46</v>
      </c>
      <c r="E567" s="212">
        <v>3311.82</v>
      </c>
      <c r="F567" s="218"/>
      <c r="G567" s="212">
        <v>714273.56</v>
      </c>
      <c r="H567" s="218">
        <v>46</v>
      </c>
    </row>
    <row r="568" spans="1:8" outlineLevel="2" x14ac:dyDescent="0.2">
      <c r="A568" s="208"/>
      <c r="B568" s="209" t="s">
        <v>155</v>
      </c>
      <c r="C568" s="210">
        <v>710961.74</v>
      </c>
      <c r="D568" s="211">
        <v>46</v>
      </c>
      <c r="E568" s="212">
        <v>-5976.26</v>
      </c>
      <c r="F568" s="218"/>
      <c r="G568" s="212">
        <v>704985.48</v>
      </c>
      <c r="H568" s="218">
        <v>46</v>
      </c>
    </row>
    <row r="569" spans="1:8" outlineLevel="2" x14ac:dyDescent="0.2">
      <c r="A569" s="208"/>
      <c r="B569" s="209" t="s">
        <v>156</v>
      </c>
      <c r="C569" s="210">
        <v>710961.74</v>
      </c>
      <c r="D569" s="211">
        <v>46</v>
      </c>
      <c r="E569" s="212">
        <v>6666</v>
      </c>
      <c r="F569" s="218"/>
      <c r="G569" s="212">
        <v>717627.74</v>
      </c>
      <c r="H569" s="218">
        <v>46</v>
      </c>
    </row>
    <row r="570" spans="1:8" outlineLevel="2" x14ac:dyDescent="0.2">
      <c r="A570" s="208"/>
      <c r="B570" s="209" t="s">
        <v>157</v>
      </c>
      <c r="C570" s="210">
        <v>723424.02</v>
      </c>
      <c r="D570" s="211">
        <v>47</v>
      </c>
      <c r="E570" s="212">
        <v>-14117.28</v>
      </c>
      <c r="F570" s="218"/>
      <c r="G570" s="212">
        <v>709306.74</v>
      </c>
      <c r="H570" s="218">
        <v>47</v>
      </c>
    </row>
    <row r="571" spans="1:8" outlineLevel="2" x14ac:dyDescent="0.2">
      <c r="A571" s="208"/>
      <c r="B571" s="209" t="s">
        <v>158</v>
      </c>
      <c r="C571" s="210">
        <v>710961.74</v>
      </c>
      <c r="D571" s="211">
        <v>46</v>
      </c>
      <c r="E571" s="212">
        <v>-5218</v>
      </c>
      <c r="F571" s="218"/>
      <c r="G571" s="212">
        <v>705743.74</v>
      </c>
      <c r="H571" s="218">
        <v>46</v>
      </c>
    </row>
    <row r="572" spans="1:8" outlineLevel="2" x14ac:dyDescent="0.2">
      <c r="A572" s="208"/>
      <c r="B572" s="209" t="s">
        <v>159</v>
      </c>
      <c r="C572" s="210">
        <v>710961.74</v>
      </c>
      <c r="D572" s="211">
        <v>46</v>
      </c>
      <c r="E572" s="212">
        <v>1403.74</v>
      </c>
      <c r="F572" s="218"/>
      <c r="G572" s="212">
        <v>712365.48</v>
      </c>
      <c r="H572" s="218">
        <v>46</v>
      </c>
    </row>
    <row r="573" spans="1:8" ht="22.5" outlineLevel="2" x14ac:dyDescent="0.2">
      <c r="A573" s="208"/>
      <c r="B573" s="209" t="s">
        <v>160</v>
      </c>
      <c r="C573" s="210">
        <v>710961.74</v>
      </c>
      <c r="D573" s="211">
        <v>46</v>
      </c>
      <c r="E573" s="212">
        <v>1836.86</v>
      </c>
      <c r="F573" s="218"/>
      <c r="G573" s="212">
        <v>712798.6</v>
      </c>
      <c r="H573" s="218">
        <v>46</v>
      </c>
    </row>
    <row r="574" spans="1:8" outlineLevel="2" x14ac:dyDescent="0.2">
      <c r="A574" s="208"/>
      <c r="B574" s="209" t="s">
        <v>161</v>
      </c>
      <c r="C574" s="210">
        <v>710961.74</v>
      </c>
      <c r="D574" s="211">
        <v>46</v>
      </c>
      <c r="E574" s="212">
        <v>-5144.8999999999996</v>
      </c>
      <c r="F574" s="218"/>
      <c r="G574" s="212">
        <v>705816.84</v>
      </c>
      <c r="H574" s="218">
        <v>46</v>
      </c>
    </row>
    <row r="575" spans="1:8" outlineLevel="2" x14ac:dyDescent="0.2">
      <c r="A575" s="208"/>
      <c r="B575" s="209" t="s">
        <v>162</v>
      </c>
      <c r="C575" s="210">
        <v>1615241.67</v>
      </c>
      <c r="D575" s="211">
        <v>91</v>
      </c>
      <c r="E575" s="212">
        <v>22931.81</v>
      </c>
      <c r="F575" s="218"/>
      <c r="G575" s="212">
        <v>1638173.48</v>
      </c>
      <c r="H575" s="218">
        <v>91</v>
      </c>
    </row>
    <row r="576" spans="1:8" outlineLevel="2" x14ac:dyDescent="0.2">
      <c r="A576" s="208"/>
      <c r="B576" s="209" t="s">
        <v>163</v>
      </c>
      <c r="C576" s="210">
        <v>757330.36</v>
      </c>
      <c r="D576" s="211">
        <v>49</v>
      </c>
      <c r="E576" s="212">
        <v>-5155.83</v>
      </c>
      <c r="F576" s="218"/>
      <c r="G576" s="212">
        <v>752174.53</v>
      </c>
      <c r="H576" s="218">
        <v>49</v>
      </c>
    </row>
    <row r="577" spans="1:8" ht="33.75" x14ac:dyDescent="0.2">
      <c r="A577" s="231" t="s">
        <v>86</v>
      </c>
      <c r="B577" s="231" t="s">
        <v>87</v>
      </c>
      <c r="C577" s="232">
        <v>8569825.1400000006</v>
      </c>
      <c r="D577" s="234">
        <v>566</v>
      </c>
      <c r="E577" s="205">
        <v>-6587.06</v>
      </c>
      <c r="F577" s="207"/>
      <c r="G577" s="205">
        <v>8563238.0800000001</v>
      </c>
      <c r="H577" s="207">
        <v>566</v>
      </c>
    </row>
    <row r="578" spans="1:8" outlineLevel="2" x14ac:dyDescent="0.2">
      <c r="A578" s="208"/>
      <c r="B578" s="209" t="s">
        <v>152</v>
      </c>
      <c r="C578" s="210">
        <v>676880.88</v>
      </c>
      <c r="D578" s="211">
        <v>43</v>
      </c>
      <c r="E578" s="212">
        <v>0</v>
      </c>
      <c r="F578" s="218"/>
      <c r="G578" s="212">
        <v>676880.88</v>
      </c>
      <c r="H578" s="218">
        <v>43</v>
      </c>
    </row>
    <row r="579" spans="1:8" outlineLevel="2" x14ac:dyDescent="0.2">
      <c r="A579" s="208"/>
      <c r="B579" s="209" t="s">
        <v>153</v>
      </c>
      <c r="C579" s="210">
        <v>820439.08</v>
      </c>
      <c r="D579" s="211">
        <v>54</v>
      </c>
      <c r="E579" s="212">
        <v>-4814.12</v>
      </c>
      <c r="F579" s="218"/>
      <c r="G579" s="212">
        <v>815624.96</v>
      </c>
      <c r="H579" s="218">
        <v>54</v>
      </c>
    </row>
    <row r="580" spans="1:8" outlineLevel="2" x14ac:dyDescent="0.2">
      <c r="A580" s="208"/>
      <c r="B580" s="209" t="s">
        <v>154</v>
      </c>
      <c r="C580" s="210">
        <v>663760.47</v>
      </c>
      <c r="D580" s="211">
        <v>43</v>
      </c>
      <c r="E580" s="212">
        <v>-2594.8000000000002</v>
      </c>
      <c r="F580" s="218"/>
      <c r="G580" s="212">
        <v>661165.67000000004</v>
      </c>
      <c r="H580" s="218">
        <v>43</v>
      </c>
    </row>
    <row r="581" spans="1:8" outlineLevel="2" x14ac:dyDescent="0.2">
      <c r="A581" s="208"/>
      <c r="B581" s="209" t="s">
        <v>155</v>
      </c>
      <c r="C581" s="210">
        <v>680966.2</v>
      </c>
      <c r="D581" s="211">
        <v>44</v>
      </c>
      <c r="E581" s="212">
        <v>-10857.78</v>
      </c>
      <c r="F581" s="218"/>
      <c r="G581" s="212">
        <v>670108.42000000004</v>
      </c>
      <c r="H581" s="218">
        <v>44</v>
      </c>
    </row>
    <row r="582" spans="1:8" outlineLevel="2" x14ac:dyDescent="0.2">
      <c r="A582" s="208"/>
      <c r="B582" s="209" t="s">
        <v>156</v>
      </c>
      <c r="C582" s="210">
        <v>663760.47</v>
      </c>
      <c r="D582" s="211">
        <v>43</v>
      </c>
      <c r="E582" s="212">
        <v>-3719.28</v>
      </c>
      <c r="F582" s="218"/>
      <c r="G582" s="212">
        <v>660041.18999999994</v>
      </c>
      <c r="H582" s="218">
        <v>43</v>
      </c>
    </row>
    <row r="583" spans="1:8" outlineLevel="2" x14ac:dyDescent="0.2">
      <c r="A583" s="208"/>
      <c r="B583" s="209" t="s">
        <v>157</v>
      </c>
      <c r="C583" s="210">
        <v>663760.47</v>
      </c>
      <c r="D583" s="211">
        <v>43</v>
      </c>
      <c r="E583" s="212">
        <v>-4974.22</v>
      </c>
      <c r="F583" s="218"/>
      <c r="G583" s="212">
        <v>658786.25</v>
      </c>
      <c r="H583" s="218">
        <v>43</v>
      </c>
    </row>
    <row r="584" spans="1:8" outlineLevel="2" x14ac:dyDescent="0.2">
      <c r="A584" s="208"/>
      <c r="B584" s="209" t="s">
        <v>158</v>
      </c>
      <c r="C584" s="210">
        <v>663760.47</v>
      </c>
      <c r="D584" s="211">
        <v>43</v>
      </c>
      <c r="E584" s="212">
        <v>-2480.7199999999998</v>
      </c>
      <c r="F584" s="218"/>
      <c r="G584" s="212">
        <v>661279.75</v>
      </c>
      <c r="H584" s="218">
        <v>43</v>
      </c>
    </row>
    <row r="585" spans="1:8" outlineLevel="2" x14ac:dyDescent="0.2">
      <c r="A585" s="208"/>
      <c r="B585" s="209" t="s">
        <v>159</v>
      </c>
      <c r="C585" s="210">
        <v>663760.47</v>
      </c>
      <c r="D585" s="211">
        <v>43</v>
      </c>
      <c r="E585" s="212">
        <v>10916.19</v>
      </c>
      <c r="F585" s="218"/>
      <c r="G585" s="212">
        <v>674676.66</v>
      </c>
      <c r="H585" s="218">
        <v>43</v>
      </c>
    </row>
    <row r="586" spans="1:8" ht="22.5" outlineLevel="2" x14ac:dyDescent="0.2">
      <c r="A586" s="208"/>
      <c r="B586" s="209" t="s">
        <v>160</v>
      </c>
      <c r="C586" s="210">
        <v>663760.47</v>
      </c>
      <c r="D586" s="211">
        <v>43</v>
      </c>
      <c r="E586" s="212">
        <v>-7786.61</v>
      </c>
      <c r="F586" s="218"/>
      <c r="G586" s="212">
        <v>655973.86</v>
      </c>
      <c r="H586" s="218">
        <v>43</v>
      </c>
    </row>
    <row r="587" spans="1:8" outlineLevel="2" x14ac:dyDescent="0.2">
      <c r="A587" s="208"/>
      <c r="B587" s="209" t="s">
        <v>161</v>
      </c>
      <c r="C587" s="210">
        <v>663760.47</v>
      </c>
      <c r="D587" s="211">
        <v>43</v>
      </c>
      <c r="E587" s="212">
        <v>6280.25</v>
      </c>
      <c r="F587" s="218"/>
      <c r="G587" s="212">
        <v>670040.72</v>
      </c>
      <c r="H587" s="218">
        <v>43</v>
      </c>
    </row>
    <row r="588" spans="1:8" outlineLevel="2" x14ac:dyDescent="0.2">
      <c r="A588" s="208"/>
      <c r="B588" s="209" t="s">
        <v>162</v>
      </c>
      <c r="C588" s="210">
        <v>1081455.22</v>
      </c>
      <c r="D588" s="211">
        <v>81</v>
      </c>
      <c r="E588" s="212">
        <v>20031.09</v>
      </c>
      <c r="F588" s="218"/>
      <c r="G588" s="212">
        <v>1101486.31</v>
      </c>
      <c r="H588" s="218">
        <v>81</v>
      </c>
    </row>
    <row r="589" spans="1:8" outlineLevel="2" x14ac:dyDescent="0.2">
      <c r="A589" s="208"/>
      <c r="B589" s="209" t="s">
        <v>163</v>
      </c>
      <c r="C589" s="210">
        <v>663760.47</v>
      </c>
      <c r="D589" s="211">
        <v>43</v>
      </c>
      <c r="E589" s="212">
        <v>-6587.06</v>
      </c>
      <c r="F589" s="218"/>
      <c r="G589" s="212">
        <v>657173.41</v>
      </c>
      <c r="H589" s="218">
        <v>43</v>
      </c>
    </row>
    <row r="590" spans="1:8" ht="45" x14ac:dyDescent="0.2">
      <c r="A590" s="231" t="s">
        <v>88</v>
      </c>
      <c r="B590" s="231" t="s">
        <v>89</v>
      </c>
      <c r="C590" s="232">
        <v>3541672.65</v>
      </c>
      <c r="D590" s="234">
        <v>254</v>
      </c>
      <c r="E590" s="205">
        <v>-7152.17</v>
      </c>
      <c r="F590" s="207"/>
      <c r="G590" s="205">
        <v>3534520.48</v>
      </c>
      <c r="H590" s="207">
        <v>254</v>
      </c>
    </row>
    <row r="591" spans="1:8" outlineLevel="2" x14ac:dyDescent="0.2">
      <c r="A591" s="208"/>
      <c r="B591" s="209" t="s">
        <v>152</v>
      </c>
      <c r="C591" s="210">
        <v>295060.03999999998</v>
      </c>
      <c r="D591" s="211">
        <v>20</v>
      </c>
      <c r="E591" s="212">
        <v>0</v>
      </c>
      <c r="F591" s="218"/>
      <c r="G591" s="212">
        <v>295060.03999999998</v>
      </c>
      <c r="H591" s="218">
        <v>20</v>
      </c>
    </row>
    <row r="592" spans="1:8" outlineLevel="2" x14ac:dyDescent="0.2">
      <c r="A592" s="208"/>
      <c r="B592" s="209" t="s">
        <v>153</v>
      </c>
      <c r="C592" s="210">
        <v>395005.25</v>
      </c>
      <c r="D592" s="211">
        <v>25</v>
      </c>
      <c r="E592" s="212">
        <v>-18309.5</v>
      </c>
      <c r="F592" s="218"/>
      <c r="G592" s="212">
        <v>376695.75</v>
      </c>
      <c r="H592" s="218">
        <v>25</v>
      </c>
    </row>
    <row r="593" spans="1:8" outlineLevel="2" x14ac:dyDescent="0.2">
      <c r="A593" s="208"/>
      <c r="B593" s="209" t="s">
        <v>154</v>
      </c>
      <c r="C593" s="210">
        <v>276025.86</v>
      </c>
      <c r="D593" s="211">
        <v>18</v>
      </c>
      <c r="E593" s="212">
        <v>17203.77</v>
      </c>
      <c r="F593" s="218"/>
      <c r="G593" s="212">
        <v>293229.63</v>
      </c>
      <c r="H593" s="218">
        <v>18</v>
      </c>
    </row>
    <row r="594" spans="1:8" outlineLevel="2" x14ac:dyDescent="0.2">
      <c r="A594" s="208"/>
      <c r="B594" s="209" t="s">
        <v>155</v>
      </c>
      <c r="C594" s="210">
        <v>276025.86</v>
      </c>
      <c r="D594" s="211">
        <v>18</v>
      </c>
      <c r="E594" s="212">
        <v>-2564.5100000000002</v>
      </c>
      <c r="F594" s="218"/>
      <c r="G594" s="212">
        <v>273461.34999999998</v>
      </c>
      <c r="H594" s="218">
        <v>18</v>
      </c>
    </row>
    <row r="595" spans="1:8" outlineLevel="2" x14ac:dyDescent="0.2">
      <c r="A595" s="208"/>
      <c r="B595" s="209" t="s">
        <v>156</v>
      </c>
      <c r="C595" s="210">
        <v>276025.86</v>
      </c>
      <c r="D595" s="211">
        <v>18</v>
      </c>
      <c r="E595" s="212">
        <v>730.2</v>
      </c>
      <c r="F595" s="218"/>
      <c r="G595" s="212">
        <v>276756.06</v>
      </c>
      <c r="H595" s="218">
        <v>18</v>
      </c>
    </row>
    <row r="596" spans="1:8" outlineLevel="2" x14ac:dyDescent="0.2">
      <c r="A596" s="208"/>
      <c r="B596" s="209" t="s">
        <v>157</v>
      </c>
      <c r="C596" s="210">
        <v>276025.86</v>
      </c>
      <c r="D596" s="211">
        <v>18</v>
      </c>
      <c r="E596" s="212">
        <v>-7152.17</v>
      </c>
      <c r="F596" s="218"/>
      <c r="G596" s="212">
        <v>268873.69</v>
      </c>
      <c r="H596" s="218">
        <v>18</v>
      </c>
    </row>
    <row r="597" spans="1:8" outlineLevel="2" x14ac:dyDescent="0.2">
      <c r="A597" s="208"/>
      <c r="B597" s="209" t="s">
        <v>158</v>
      </c>
      <c r="C597" s="210">
        <v>276025.86</v>
      </c>
      <c r="D597" s="211">
        <v>18</v>
      </c>
      <c r="E597" s="212">
        <v>1571.41</v>
      </c>
      <c r="F597" s="218"/>
      <c r="G597" s="212">
        <v>277597.27</v>
      </c>
      <c r="H597" s="218">
        <v>18</v>
      </c>
    </row>
    <row r="598" spans="1:8" outlineLevel="2" x14ac:dyDescent="0.2">
      <c r="A598" s="208"/>
      <c r="B598" s="209" t="s">
        <v>159</v>
      </c>
      <c r="C598" s="210">
        <v>276025.86</v>
      </c>
      <c r="D598" s="211">
        <v>18</v>
      </c>
      <c r="E598" s="212">
        <v>-414.77</v>
      </c>
      <c r="F598" s="218"/>
      <c r="G598" s="212">
        <v>275611.09000000003</v>
      </c>
      <c r="H598" s="218">
        <v>18</v>
      </c>
    </row>
    <row r="599" spans="1:8" ht="22.5" outlineLevel="2" x14ac:dyDescent="0.2">
      <c r="A599" s="208"/>
      <c r="B599" s="209" t="s">
        <v>160</v>
      </c>
      <c r="C599" s="210">
        <v>276025.86</v>
      </c>
      <c r="D599" s="211">
        <v>18</v>
      </c>
      <c r="E599" s="212">
        <v>3199.3</v>
      </c>
      <c r="F599" s="218"/>
      <c r="G599" s="212">
        <v>279225.15999999997</v>
      </c>
      <c r="H599" s="218">
        <v>18</v>
      </c>
    </row>
    <row r="600" spans="1:8" outlineLevel="2" x14ac:dyDescent="0.2">
      <c r="A600" s="208"/>
      <c r="B600" s="209" t="s">
        <v>161</v>
      </c>
      <c r="C600" s="210">
        <v>276025.86</v>
      </c>
      <c r="D600" s="211">
        <v>18</v>
      </c>
      <c r="E600" s="212">
        <v>-1232.5899999999999</v>
      </c>
      <c r="F600" s="218"/>
      <c r="G600" s="212">
        <v>274793.27</v>
      </c>
      <c r="H600" s="218">
        <v>18</v>
      </c>
    </row>
    <row r="601" spans="1:8" outlineLevel="2" x14ac:dyDescent="0.2">
      <c r="A601" s="208"/>
      <c r="B601" s="209" t="s">
        <v>162</v>
      </c>
      <c r="C601" s="210">
        <v>367374.62</v>
      </c>
      <c r="D601" s="211">
        <v>47</v>
      </c>
      <c r="E601" s="212">
        <v>6968.86</v>
      </c>
      <c r="F601" s="218"/>
      <c r="G601" s="212">
        <v>374343.48</v>
      </c>
      <c r="H601" s="218">
        <v>47</v>
      </c>
    </row>
    <row r="602" spans="1:8" outlineLevel="2" x14ac:dyDescent="0.2">
      <c r="A602" s="208"/>
      <c r="B602" s="209" t="s">
        <v>163</v>
      </c>
      <c r="C602" s="210">
        <v>276025.86</v>
      </c>
      <c r="D602" s="211">
        <v>18</v>
      </c>
      <c r="E602" s="212">
        <v>-7152.17</v>
      </c>
      <c r="F602" s="218"/>
      <c r="G602" s="212">
        <v>268873.69</v>
      </c>
      <c r="H602" s="218">
        <v>18</v>
      </c>
    </row>
    <row r="603" spans="1:8" ht="33.75" x14ac:dyDescent="0.2">
      <c r="A603" s="231" t="s">
        <v>90</v>
      </c>
      <c r="B603" s="231" t="s">
        <v>167</v>
      </c>
      <c r="C603" s="232">
        <v>21379321.57</v>
      </c>
      <c r="D603" s="233">
        <v>1501</v>
      </c>
      <c r="E603" s="205">
        <v>-23404.82</v>
      </c>
      <c r="F603" s="207">
        <v>7</v>
      </c>
      <c r="G603" s="205">
        <v>21355916.75</v>
      </c>
      <c r="H603" s="207">
        <v>1508</v>
      </c>
    </row>
    <row r="604" spans="1:8" outlineLevel="2" x14ac:dyDescent="0.2">
      <c r="A604" s="208"/>
      <c r="B604" s="209" t="s">
        <v>152</v>
      </c>
      <c r="C604" s="210">
        <v>1872547.85</v>
      </c>
      <c r="D604" s="211">
        <v>121</v>
      </c>
      <c r="E604" s="212">
        <v>0</v>
      </c>
      <c r="F604" s="218"/>
      <c r="G604" s="212">
        <v>1872547.85</v>
      </c>
      <c r="H604" s="218">
        <v>121</v>
      </c>
    </row>
    <row r="605" spans="1:8" outlineLevel="2" x14ac:dyDescent="0.2">
      <c r="A605" s="208"/>
      <c r="B605" s="209" t="s">
        <v>153</v>
      </c>
      <c r="C605" s="210">
        <v>1756600.93</v>
      </c>
      <c r="D605" s="211">
        <v>116</v>
      </c>
      <c r="E605" s="212">
        <v>-1799.13</v>
      </c>
      <c r="F605" s="218"/>
      <c r="G605" s="212">
        <v>1754801.8</v>
      </c>
      <c r="H605" s="218">
        <v>116</v>
      </c>
    </row>
    <row r="606" spans="1:8" outlineLevel="2" x14ac:dyDescent="0.2">
      <c r="A606" s="208"/>
      <c r="B606" s="209" t="s">
        <v>154</v>
      </c>
      <c r="C606" s="210">
        <v>1760982.35</v>
      </c>
      <c r="D606" s="211">
        <v>115</v>
      </c>
      <c r="E606" s="212">
        <v>10.72</v>
      </c>
      <c r="F606" s="218"/>
      <c r="G606" s="212">
        <v>1760993.07</v>
      </c>
      <c r="H606" s="218">
        <v>115</v>
      </c>
    </row>
    <row r="607" spans="1:8" outlineLevel="2" x14ac:dyDescent="0.2">
      <c r="A607" s="208"/>
      <c r="B607" s="209" t="s">
        <v>155</v>
      </c>
      <c r="C607" s="210">
        <v>1760982.35</v>
      </c>
      <c r="D607" s="211">
        <v>115</v>
      </c>
      <c r="E607" s="212">
        <v>435.2</v>
      </c>
      <c r="F607" s="218"/>
      <c r="G607" s="212">
        <v>1761417.55</v>
      </c>
      <c r="H607" s="218">
        <v>115</v>
      </c>
    </row>
    <row r="608" spans="1:8" outlineLevel="2" x14ac:dyDescent="0.2">
      <c r="A608" s="208"/>
      <c r="B608" s="209" t="s">
        <v>156</v>
      </c>
      <c r="C608" s="210">
        <v>1760982.35</v>
      </c>
      <c r="D608" s="211">
        <v>115</v>
      </c>
      <c r="E608" s="212">
        <v>1313.28</v>
      </c>
      <c r="F608" s="218"/>
      <c r="G608" s="212">
        <v>1762295.63</v>
      </c>
      <c r="H608" s="218">
        <v>115</v>
      </c>
    </row>
    <row r="609" spans="1:8" outlineLevel="2" x14ac:dyDescent="0.2">
      <c r="A609" s="208"/>
      <c r="B609" s="209" t="s">
        <v>157</v>
      </c>
      <c r="C609" s="210">
        <v>1760982.35</v>
      </c>
      <c r="D609" s="211">
        <v>115</v>
      </c>
      <c r="E609" s="212">
        <v>-4427.8</v>
      </c>
      <c r="F609" s="218"/>
      <c r="G609" s="212">
        <v>1756554.55</v>
      </c>
      <c r="H609" s="218">
        <v>115</v>
      </c>
    </row>
    <row r="610" spans="1:8" outlineLevel="2" x14ac:dyDescent="0.2">
      <c r="A610" s="208"/>
      <c r="B610" s="209" t="s">
        <v>158</v>
      </c>
      <c r="C610" s="210">
        <v>1760982.35</v>
      </c>
      <c r="D610" s="211">
        <v>115</v>
      </c>
      <c r="E610" s="212">
        <v>2983.27</v>
      </c>
      <c r="F610" s="218"/>
      <c r="G610" s="212">
        <v>1763965.62</v>
      </c>
      <c r="H610" s="218">
        <v>115</v>
      </c>
    </row>
    <row r="611" spans="1:8" outlineLevel="2" x14ac:dyDescent="0.2">
      <c r="A611" s="208"/>
      <c r="B611" s="209" t="s">
        <v>159</v>
      </c>
      <c r="C611" s="210">
        <v>1760982.35</v>
      </c>
      <c r="D611" s="211">
        <v>115</v>
      </c>
      <c r="E611" s="212">
        <v>-1292.8</v>
      </c>
      <c r="F611" s="218"/>
      <c r="G611" s="212">
        <v>1759689.55</v>
      </c>
      <c r="H611" s="218">
        <v>115</v>
      </c>
    </row>
    <row r="612" spans="1:8" ht="22.5" outlineLevel="2" x14ac:dyDescent="0.2">
      <c r="A612" s="208"/>
      <c r="B612" s="209" t="s">
        <v>160</v>
      </c>
      <c r="C612" s="210">
        <v>1760982.35</v>
      </c>
      <c r="D612" s="211">
        <v>115</v>
      </c>
      <c r="E612" s="212">
        <v>518.11</v>
      </c>
      <c r="F612" s="218"/>
      <c r="G612" s="212">
        <v>1761500.46</v>
      </c>
      <c r="H612" s="218">
        <v>115</v>
      </c>
    </row>
    <row r="613" spans="1:8" outlineLevel="2" x14ac:dyDescent="0.2">
      <c r="A613" s="208"/>
      <c r="B613" s="209" t="s">
        <v>161</v>
      </c>
      <c r="C613" s="210">
        <v>1760982.35</v>
      </c>
      <c r="D613" s="211">
        <v>115</v>
      </c>
      <c r="E613" s="212">
        <v>-1707.21</v>
      </c>
      <c r="F613" s="218"/>
      <c r="G613" s="212">
        <v>1759275.14</v>
      </c>
      <c r="H613" s="218">
        <v>115</v>
      </c>
    </row>
    <row r="614" spans="1:8" outlineLevel="2" x14ac:dyDescent="0.2">
      <c r="A614" s="208"/>
      <c r="B614" s="209" t="s">
        <v>162</v>
      </c>
      <c r="C614" s="210">
        <v>1901331.64</v>
      </c>
      <c r="D614" s="211">
        <v>229</v>
      </c>
      <c r="E614" s="212">
        <v>3966.36</v>
      </c>
      <c r="F614" s="218"/>
      <c r="G614" s="212">
        <v>1905298</v>
      </c>
      <c r="H614" s="218">
        <v>229</v>
      </c>
    </row>
    <row r="615" spans="1:8" outlineLevel="2" x14ac:dyDescent="0.2">
      <c r="A615" s="208"/>
      <c r="B615" s="209" t="s">
        <v>163</v>
      </c>
      <c r="C615" s="210">
        <v>1760982.35</v>
      </c>
      <c r="D615" s="211">
        <v>115</v>
      </c>
      <c r="E615" s="212">
        <v>-23404.82</v>
      </c>
      <c r="F615" s="218">
        <v>7</v>
      </c>
      <c r="G615" s="212">
        <v>1737577.53</v>
      </c>
      <c r="H615" s="218">
        <v>122</v>
      </c>
    </row>
    <row r="616" spans="1:8" ht="22.5" x14ac:dyDescent="0.2">
      <c r="A616" s="231" t="s">
        <v>164</v>
      </c>
      <c r="B616" s="231" t="s">
        <v>168</v>
      </c>
      <c r="C616" s="232">
        <v>871358.52</v>
      </c>
      <c r="D616" s="234">
        <v>62</v>
      </c>
      <c r="E616" s="205">
        <v>-83929.34</v>
      </c>
      <c r="F616" s="207">
        <v>-5</v>
      </c>
      <c r="G616" s="205">
        <v>787429.18</v>
      </c>
      <c r="H616" s="207">
        <v>57</v>
      </c>
    </row>
    <row r="617" spans="1:8" outlineLevel="2" x14ac:dyDescent="0.2">
      <c r="A617" s="208"/>
      <c r="B617" s="209" t="s">
        <v>152</v>
      </c>
      <c r="C617" s="210">
        <v>43282.59</v>
      </c>
      <c r="D617" s="211">
        <v>4</v>
      </c>
      <c r="E617" s="212">
        <v>-43282.59</v>
      </c>
      <c r="F617" s="218">
        <v>-4</v>
      </c>
      <c r="G617" s="212">
        <v>0</v>
      </c>
      <c r="H617" s="218">
        <v>0</v>
      </c>
    </row>
    <row r="618" spans="1:8" outlineLevel="2" x14ac:dyDescent="0.2">
      <c r="A618" s="208"/>
      <c r="B618" s="209" t="s">
        <v>153</v>
      </c>
      <c r="C618" s="210">
        <v>43282.59</v>
      </c>
      <c r="D618" s="211">
        <v>3</v>
      </c>
      <c r="E618" s="212">
        <v>-43282.59</v>
      </c>
      <c r="F618" s="218">
        <v>-3</v>
      </c>
      <c r="G618" s="212">
        <v>0</v>
      </c>
      <c r="H618" s="218">
        <v>0</v>
      </c>
    </row>
    <row r="619" spans="1:8" outlineLevel="2" x14ac:dyDescent="0.2">
      <c r="A619" s="208"/>
      <c r="B619" s="209" t="s">
        <v>154</v>
      </c>
      <c r="C619" s="210">
        <v>43282.59</v>
      </c>
      <c r="D619" s="211">
        <v>2</v>
      </c>
      <c r="E619" s="212">
        <v>73862.850000000006</v>
      </c>
      <c r="F619" s="218">
        <v>6</v>
      </c>
      <c r="G619" s="212">
        <v>117145.44</v>
      </c>
      <c r="H619" s="218">
        <v>8</v>
      </c>
    </row>
    <row r="620" spans="1:8" outlineLevel="2" x14ac:dyDescent="0.2">
      <c r="A620" s="208"/>
      <c r="B620" s="209" t="s">
        <v>155</v>
      </c>
      <c r="C620" s="210">
        <v>43282.59</v>
      </c>
      <c r="D620" s="211">
        <v>3</v>
      </c>
      <c r="E620" s="212">
        <v>646.95000000000005</v>
      </c>
      <c r="F620" s="218">
        <v>0</v>
      </c>
      <c r="G620" s="212">
        <v>43929.54</v>
      </c>
      <c r="H620" s="218">
        <v>3</v>
      </c>
    </row>
    <row r="621" spans="1:8" outlineLevel="2" x14ac:dyDescent="0.2">
      <c r="A621" s="208"/>
      <c r="B621" s="209" t="s">
        <v>156</v>
      </c>
      <c r="C621" s="210">
        <v>43282.59</v>
      </c>
      <c r="D621" s="211">
        <v>3</v>
      </c>
      <c r="E621" s="212">
        <v>5772.06</v>
      </c>
      <c r="F621" s="218">
        <v>0</v>
      </c>
      <c r="G621" s="212">
        <v>49054.65</v>
      </c>
      <c r="H621" s="218">
        <v>3</v>
      </c>
    </row>
    <row r="622" spans="1:8" outlineLevel="2" x14ac:dyDescent="0.2">
      <c r="A622" s="208"/>
      <c r="B622" s="209" t="s">
        <v>157</v>
      </c>
      <c r="C622" s="210">
        <v>43282.59</v>
      </c>
      <c r="D622" s="211">
        <v>3</v>
      </c>
      <c r="E622" s="212">
        <v>-5895.75</v>
      </c>
      <c r="F622" s="218">
        <v>0</v>
      </c>
      <c r="G622" s="212">
        <v>37386.839999999997</v>
      </c>
      <c r="H622" s="218">
        <v>3</v>
      </c>
    </row>
    <row r="623" spans="1:8" outlineLevel="2" x14ac:dyDescent="0.2">
      <c r="A623" s="208"/>
      <c r="B623" s="209" t="s">
        <v>158</v>
      </c>
      <c r="C623" s="210">
        <v>43282.59</v>
      </c>
      <c r="D623" s="211">
        <v>2</v>
      </c>
      <c r="E623" s="212">
        <v>3591.16</v>
      </c>
      <c r="F623" s="218">
        <v>0</v>
      </c>
      <c r="G623" s="212">
        <v>46873.75</v>
      </c>
      <c r="H623" s="218">
        <v>2</v>
      </c>
    </row>
    <row r="624" spans="1:8" outlineLevel="2" x14ac:dyDescent="0.2">
      <c r="A624" s="208"/>
      <c r="B624" s="209" t="s">
        <v>159</v>
      </c>
      <c r="C624" s="210">
        <v>43282.59</v>
      </c>
      <c r="D624" s="211">
        <v>3</v>
      </c>
      <c r="E624" s="212">
        <v>6566.53</v>
      </c>
      <c r="F624" s="218">
        <v>1</v>
      </c>
      <c r="G624" s="212">
        <v>49849.120000000003</v>
      </c>
      <c r="H624" s="218">
        <v>4</v>
      </c>
    </row>
    <row r="625" spans="1:8" ht="22.5" outlineLevel="2" x14ac:dyDescent="0.2">
      <c r="A625" s="208"/>
      <c r="B625" s="209" t="s">
        <v>160</v>
      </c>
      <c r="C625" s="210">
        <v>43282.59</v>
      </c>
      <c r="D625" s="211">
        <v>3</v>
      </c>
      <c r="E625" s="212">
        <v>-9634.43</v>
      </c>
      <c r="F625" s="218">
        <v>0</v>
      </c>
      <c r="G625" s="212">
        <v>33648.160000000003</v>
      </c>
      <c r="H625" s="218">
        <v>3</v>
      </c>
    </row>
    <row r="626" spans="1:8" outlineLevel="2" x14ac:dyDescent="0.2">
      <c r="A626" s="208"/>
      <c r="B626" s="209" t="s">
        <v>161</v>
      </c>
      <c r="C626" s="210">
        <v>86602.4</v>
      </c>
      <c r="D626" s="211">
        <v>6</v>
      </c>
      <c r="E626" s="212">
        <v>-36753.279999999999</v>
      </c>
      <c r="F626" s="218">
        <v>-2</v>
      </c>
      <c r="G626" s="212">
        <v>49849.120000000003</v>
      </c>
      <c r="H626" s="218">
        <v>4</v>
      </c>
    </row>
    <row r="627" spans="1:8" outlineLevel="2" x14ac:dyDescent="0.2">
      <c r="A627" s="208"/>
      <c r="B627" s="209" t="s">
        <v>162</v>
      </c>
      <c r="C627" s="210">
        <v>236509.79</v>
      </c>
      <c r="D627" s="211">
        <v>17</v>
      </c>
      <c r="E627" s="212">
        <v>48409.09</v>
      </c>
      <c r="F627" s="218">
        <v>4</v>
      </c>
      <c r="G627" s="212">
        <v>284918.88</v>
      </c>
      <c r="H627" s="218">
        <v>21</v>
      </c>
    </row>
    <row r="628" spans="1:8" outlineLevel="2" x14ac:dyDescent="0.2">
      <c r="A628" s="208"/>
      <c r="B628" s="209" t="s">
        <v>163</v>
      </c>
      <c r="C628" s="210">
        <v>158703.01999999999</v>
      </c>
      <c r="D628" s="211">
        <v>13</v>
      </c>
      <c r="E628" s="212">
        <v>-83929.34</v>
      </c>
      <c r="F628" s="218">
        <v>-7</v>
      </c>
      <c r="G628" s="212">
        <v>74773.679999999993</v>
      </c>
      <c r="H628" s="218">
        <v>6</v>
      </c>
    </row>
    <row r="629" spans="1:8" ht="33.75" x14ac:dyDescent="0.2">
      <c r="A629" s="231" t="s">
        <v>96</v>
      </c>
      <c r="B629" s="231" t="s">
        <v>97</v>
      </c>
      <c r="C629" s="232">
        <v>910187.5</v>
      </c>
      <c r="D629" s="234">
        <v>60</v>
      </c>
      <c r="E629" s="205">
        <v>-9008.9599999999991</v>
      </c>
      <c r="F629" s="207"/>
      <c r="G629" s="205">
        <v>901178.54</v>
      </c>
      <c r="H629" s="207">
        <v>60</v>
      </c>
    </row>
    <row r="630" spans="1:8" outlineLevel="2" x14ac:dyDescent="0.2">
      <c r="A630" s="208"/>
      <c r="B630" s="209" t="s">
        <v>152</v>
      </c>
      <c r="C630" s="210">
        <v>79988.350000000006</v>
      </c>
      <c r="D630" s="211">
        <v>5</v>
      </c>
      <c r="E630" s="212">
        <v>0</v>
      </c>
      <c r="F630" s="218"/>
      <c r="G630" s="212">
        <v>79988.350000000006</v>
      </c>
      <c r="H630" s="218">
        <v>5</v>
      </c>
    </row>
    <row r="631" spans="1:8" outlineLevel="2" x14ac:dyDescent="0.2">
      <c r="A631" s="208"/>
      <c r="B631" s="209" t="s">
        <v>153</v>
      </c>
      <c r="C631" s="210">
        <v>199587.27</v>
      </c>
      <c r="D631" s="211">
        <v>14</v>
      </c>
      <c r="E631" s="212">
        <v>-82258.820000000007</v>
      </c>
      <c r="F631" s="218"/>
      <c r="G631" s="212">
        <v>117328.45</v>
      </c>
      <c r="H631" s="218">
        <v>14</v>
      </c>
    </row>
    <row r="632" spans="1:8" outlineLevel="2" x14ac:dyDescent="0.2">
      <c r="A632" s="208"/>
      <c r="B632" s="209" t="s">
        <v>154</v>
      </c>
      <c r="C632" s="210">
        <v>58858.080000000002</v>
      </c>
      <c r="D632" s="211">
        <v>4</v>
      </c>
      <c r="E632" s="212">
        <v>-9071.2800000000007</v>
      </c>
      <c r="F632" s="218"/>
      <c r="G632" s="212">
        <v>49786.8</v>
      </c>
      <c r="H632" s="218">
        <v>4</v>
      </c>
    </row>
    <row r="633" spans="1:8" outlineLevel="2" x14ac:dyDescent="0.2">
      <c r="A633" s="208"/>
      <c r="B633" s="209" t="s">
        <v>155</v>
      </c>
      <c r="C633" s="210">
        <v>58858.080000000002</v>
      </c>
      <c r="D633" s="211">
        <v>4</v>
      </c>
      <c r="E633" s="212">
        <v>71100.11</v>
      </c>
      <c r="F633" s="218"/>
      <c r="G633" s="212">
        <v>129958.19</v>
      </c>
      <c r="H633" s="218">
        <v>4</v>
      </c>
    </row>
    <row r="634" spans="1:8" outlineLevel="2" x14ac:dyDescent="0.2">
      <c r="A634" s="208"/>
      <c r="B634" s="209" t="s">
        <v>156</v>
      </c>
      <c r="C634" s="210">
        <v>58858.080000000002</v>
      </c>
      <c r="D634" s="211">
        <v>4</v>
      </c>
      <c r="E634" s="212">
        <v>10697</v>
      </c>
      <c r="F634" s="218"/>
      <c r="G634" s="212">
        <v>69555.08</v>
      </c>
      <c r="H634" s="218">
        <v>4</v>
      </c>
    </row>
    <row r="635" spans="1:8" outlineLevel="2" x14ac:dyDescent="0.2">
      <c r="A635" s="208"/>
      <c r="B635" s="209" t="s">
        <v>157</v>
      </c>
      <c r="C635" s="210">
        <v>58858.080000000002</v>
      </c>
      <c r="D635" s="211">
        <v>4</v>
      </c>
      <c r="E635" s="212">
        <v>-6828.06</v>
      </c>
      <c r="F635" s="218"/>
      <c r="G635" s="212">
        <v>52030.02</v>
      </c>
      <c r="H635" s="218">
        <v>4</v>
      </c>
    </row>
    <row r="636" spans="1:8" outlineLevel="2" x14ac:dyDescent="0.2">
      <c r="A636" s="208"/>
      <c r="B636" s="209" t="s">
        <v>158</v>
      </c>
      <c r="C636" s="210">
        <v>58858.080000000002</v>
      </c>
      <c r="D636" s="211">
        <v>4</v>
      </c>
      <c r="E636" s="212">
        <v>10619.13</v>
      </c>
      <c r="F636" s="218"/>
      <c r="G636" s="212">
        <v>69477.210000000006</v>
      </c>
      <c r="H636" s="218">
        <v>4</v>
      </c>
    </row>
    <row r="637" spans="1:8" outlineLevel="2" x14ac:dyDescent="0.2">
      <c r="A637" s="208"/>
      <c r="B637" s="209" t="s">
        <v>159</v>
      </c>
      <c r="C637" s="210">
        <v>58858.080000000002</v>
      </c>
      <c r="D637" s="211">
        <v>4</v>
      </c>
      <c r="E637" s="212">
        <v>-2466.2600000000002</v>
      </c>
      <c r="F637" s="218"/>
      <c r="G637" s="212">
        <v>56391.82</v>
      </c>
      <c r="H637" s="218">
        <v>4</v>
      </c>
    </row>
    <row r="638" spans="1:8" ht="22.5" outlineLevel="2" x14ac:dyDescent="0.2">
      <c r="A638" s="208"/>
      <c r="B638" s="209" t="s">
        <v>160</v>
      </c>
      <c r="C638" s="210">
        <v>58858.080000000002</v>
      </c>
      <c r="D638" s="211">
        <v>4</v>
      </c>
      <c r="E638" s="212">
        <v>337.75</v>
      </c>
      <c r="F638" s="218"/>
      <c r="G638" s="212">
        <v>59195.83</v>
      </c>
      <c r="H638" s="218">
        <v>4</v>
      </c>
    </row>
    <row r="639" spans="1:8" outlineLevel="2" x14ac:dyDescent="0.2">
      <c r="A639" s="208"/>
      <c r="B639" s="209" t="s">
        <v>161</v>
      </c>
      <c r="C639" s="210">
        <v>73501.259999999995</v>
      </c>
      <c r="D639" s="211">
        <v>5</v>
      </c>
      <c r="E639" s="212">
        <v>-17109.439999999999</v>
      </c>
      <c r="F639" s="218"/>
      <c r="G639" s="212">
        <v>56391.82</v>
      </c>
      <c r="H639" s="218">
        <v>5</v>
      </c>
    </row>
    <row r="640" spans="1:8" outlineLevel="2" x14ac:dyDescent="0.2">
      <c r="A640" s="208"/>
      <c r="B640" s="209" t="s">
        <v>162</v>
      </c>
      <c r="C640" s="210">
        <v>86245.98</v>
      </c>
      <c r="D640" s="211">
        <v>4</v>
      </c>
      <c r="E640" s="212">
        <v>24979.87</v>
      </c>
      <c r="F640" s="218"/>
      <c r="G640" s="212">
        <v>111225.85</v>
      </c>
      <c r="H640" s="218">
        <v>4</v>
      </c>
    </row>
    <row r="641" spans="1:8" outlineLevel="2" x14ac:dyDescent="0.2">
      <c r="A641" s="208"/>
      <c r="B641" s="209" t="s">
        <v>163</v>
      </c>
      <c r="C641" s="210">
        <v>58858.080000000002</v>
      </c>
      <c r="D641" s="211">
        <v>4</v>
      </c>
      <c r="E641" s="212">
        <v>-9008.9599999999991</v>
      </c>
      <c r="F641" s="218"/>
      <c r="G641" s="212">
        <v>49849.120000000003</v>
      </c>
      <c r="H641" s="218">
        <v>4</v>
      </c>
    </row>
    <row r="642" spans="1:8" ht="45" x14ac:dyDescent="0.2">
      <c r="A642" s="231" t="s">
        <v>118</v>
      </c>
      <c r="B642" s="231" t="s">
        <v>170</v>
      </c>
      <c r="C642" s="232">
        <v>16471799.390000001</v>
      </c>
      <c r="D642" s="233">
        <v>1054</v>
      </c>
      <c r="E642" s="205">
        <v>-10552.54</v>
      </c>
      <c r="F642" s="207"/>
      <c r="G642" s="205">
        <v>16461246.85</v>
      </c>
      <c r="H642" s="207">
        <v>1054</v>
      </c>
    </row>
    <row r="643" spans="1:8" outlineLevel="2" x14ac:dyDescent="0.2">
      <c r="A643" s="208"/>
      <c r="B643" s="209" t="s">
        <v>152</v>
      </c>
      <c r="C643" s="210">
        <v>1364561.27</v>
      </c>
      <c r="D643" s="211">
        <v>88</v>
      </c>
      <c r="E643" s="212">
        <v>0</v>
      </c>
      <c r="F643" s="218"/>
      <c r="G643" s="212">
        <v>1364561.27</v>
      </c>
      <c r="H643" s="218">
        <v>88</v>
      </c>
    </row>
    <row r="644" spans="1:8" outlineLevel="2" x14ac:dyDescent="0.2">
      <c r="A644" s="208"/>
      <c r="B644" s="209" t="s">
        <v>153</v>
      </c>
      <c r="C644" s="210">
        <v>1510973.82</v>
      </c>
      <c r="D644" s="211">
        <v>96</v>
      </c>
      <c r="E644" s="212">
        <v>-74477.95</v>
      </c>
      <c r="F644" s="218"/>
      <c r="G644" s="212">
        <v>1436495.87</v>
      </c>
      <c r="H644" s="218">
        <v>96</v>
      </c>
    </row>
    <row r="645" spans="1:8" outlineLevel="2" x14ac:dyDescent="0.2">
      <c r="A645" s="208"/>
      <c r="B645" s="209" t="s">
        <v>154</v>
      </c>
      <c r="C645" s="210">
        <v>1359626.43</v>
      </c>
      <c r="D645" s="211">
        <v>87</v>
      </c>
      <c r="E645" s="212">
        <v>67351.350000000006</v>
      </c>
      <c r="F645" s="218"/>
      <c r="G645" s="212">
        <v>1426977.78</v>
      </c>
      <c r="H645" s="218">
        <v>87</v>
      </c>
    </row>
    <row r="646" spans="1:8" outlineLevel="2" x14ac:dyDescent="0.2">
      <c r="A646" s="208"/>
      <c r="B646" s="209" t="s">
        <v>155</v>
      </c>
      <c r="C646" s="210">
        <v>1359626.43</v>
      </c>
      <c r="D646" s="211">
        <v>87</v>
      </c>
      <c r="E646" s="212">
        <v>724.94</v>
      </c>
      <c r="F646" s="218"/>
      <c r="G646" s="212">
        <v>1360351.37</v>
      </c>
      <c r="H646" s="218">
        <v>87</v>
      </c>
    </row>
    <row r="647" spans="1:8" outlineLevel="2" x14ac:dyDescent="0.2">
      <c r="A647" s="208"/>
      <c r="B647" s="209" t="s">
        <v>156</v>
      </c>
      <c r="C647" s="210">
        <v>1359626.43</v>
      </c>
      <c r="D647" s="211">
        <v>87</v>
      </c>
      <c r="E647" s="212">
        <v>-190.25</v>
      </c>
      <c r="F647" s="218"/>
      <c r="G647" s="212">
        <v>1359436.18</v>
      </c>
      <c r="H647" s="218">
        <v>87</v>
      </c>
    </row>
    <row r="648" spans="1:8" outlineLevel="2" x14ac:dyDescent="0.2">
      <c r="A648" s="208"/>
      <c r="B648" s="209" t="s">
        <v>157</v>
      </c>
      <c r="C648" s="210">
        <v>1359626.43</v>
      </c>
      <c r="D648" s="211">
        <v>87</v>
      </c>
      <c r="E648" s="212">
        <v>2438.4899999999998</v>
      </c>
      <c r="F648" s="218"/>
      <c r="G648" s="212">
        <v>1362064.92</v>
      </c>
      <c r="H648" s="218">
        <v>87</v>
      </c>
    </row>
    <row r="649" spans="1:8" outlineLevel="2" x14ac:dyDescent="0.2">
      <c r="A649" s="208"/>
      <c r="B649" s="209" t="s">
        <v>158</v>
      </c>
      <c r="C649" s="210">
        <v>1359626.43</v>
      </c>
      <c r="D649" s="211">
        <v>87</v>
      </c>
      <c r="E649" s="212">
        <v>2968.14</v>
      </c>
      <c r="F649" s="218"/>
      <c r="G649" s="212">
        <v>1362594.57</v>
      </c>
      <c r="H649" s="218">
        <v>87</v>
      </c>
    </row>
    <row r="650" spans="1:8" outlineLevel="2" x14ac:dyDescent="0.2">
      <c r="A650" s="208"/>
      <c r="B650" s="209" t="s">
        <v>159</v>
      </c>
      <c r="C650" s="210">
        <v>1359626.43</v>
      </c>
      <c r="D650" s="211">
        <v>87</v>
      </c>
      <c r="E650" s="212">
        <v>319.93</v>
      </c>
      <c r="F650" s="218"/>
      <c r="G650" s="212">
        <v>1359946.36</v>
      </c>
      <c r="H650" s="218">
        <v>87</v>
      </c>
    </row>
    <row r="651" spans="1:8" ht="22.5" outlineLevel="2" x14ac:dyDescent="0.2">
      <c r="A651" s="208"/>
      <c r="B651" s="209" t="s">
        <v>160</v>
      </c>
      <c r="C651" s="210">
        <v>1359626.43</v>
      </c>
      <c r="D651" s="211">
        <v>87</v>
      </c>
      <c r="E651" s="212">
        <v>-8606.2000000000007</v>
      </c>
      <c r="F651" s="218"/>
      <c r="G651" s="212">
        <v>1351020.23</v>
      </c>
      <c r="H651" s="218">
        <v>87</v>
      </c>
    </row>
    <row r="652" spans="1:8" outlineLevel="2" x14ac:dyDescent="0.2">
      <c r="A652" s="208"/>
      <c r="B652" s="209" t="s">
        <v>161</v>
      </c>
      <c r="C652" s="210">
        <v>1359626.43</v>
      </c>
      <c r="D652" s="211">
        <v>87</v>
      </c>
      <c r="E652" s="212">
        <v>2017.9</v>
      </c>
      <c r="F652" s="218"/>
      <c r="G652" s="212">
        <v>1361644.33</v>
      </c>
      <c r="H652" s="218">
        <v>87</v>
      </c>
    </row>
    <row r="653" spans="1:8" outlineLevel="2" x14ac:dyDescent="0.2">
      <c r="A653" s="208"/>
      <c r="B653" s="209" t="s">
        <v>162</v>
      </c>
      <c r="C653" s="210">
        <v>1359626.43</v>
      </c>
      <c r="D653" s="211">
        <v>87</v>
      </c>
      <c r="E653" s="212">
        <v>-44544.3</v>
      </c>
      <c r="F653" s="218"/>
      <c r="G653" s="212">
        <v>1315082.1299999999</v>
      </c>
      <c r="H653" s="218">
        <v>87</v>
      </c>
    </row>
    <row r="654" spans="1:8" outlineLevel="2" x14ac:dyDescent="0.2">
      <c r="A654" s="208"/>
      <c r="B654" s="209" t="s">
        <v>163</v>
      </c>
      <c r="C654" s="210">
        <v>1359626.43</v>
      </c>
      <c r="D654" s="211">
        <v>87</v>
      </c>
      <c r="E654" s="212">
        <v>41445.410000000003</v>
      </c>
      <c r="F654" s="218"/>
      <c r="G654" s="212">
        <v>1401071.84</v>
      </c>
      <c r="H654" s="218">
        <v>87</v>
      </c>
    </row>
    <row r="655" spans="1:8" ht="33.75" x14ac:dyDescent="0.2">
      <c r="A655" s="231" t="s">
        <v>98</v>
      </c>
      <c r="B655" s="231" t="s">
        <v>99</v>
      </c>
      <c r="C655" s="232">
        <v>15499181.67</v>
      </c>
      <c r="D655" s="233">
        <v>1039</v>
      </c>
      <c r="E655" s="205">
        <v>-70944.789999999994</v>
      </c>
      <c r="F655" s="207">
        <v>-2</v>
      </c>
      <c r="G655" s="205">
        <v>15428236.880000001</v>
      </c>
      <c r="H655" s="207">
        <v>1037</v>
      </c>
    </row>
    <row r="656" spans="1:8" outlineLevel="2" x14ac:dyDescent="0.2">
      <c r="A656" s="208"/>
      <c r="B656" s="209" t="s">
        <v>152</v>
      </c>
      <c r="C656" s="210">
        <v>1554190.24</v>
      </c>
      <c r="D656" s="211">
        <v>96</v>
      </c>
      <c r="E656" s="212">
        <v>0</v>
      </c>
      <c r="F656" s="218">
        <v>0</v>
      </c>
      <c r="G656" s="212">
        <v>1554190.24</v>
      </c>
      <c r="H656" s="218">
        <v>96</v>
      </c>
    </row>
    <row r="657" spans="1:8" outlineLevel="2" x14ac:dyDescent="0.2">
      <c r="A657" s="208"/>
      <c r="B657" s="209" t="s">
        <v>153</v>
      </c>
      <c r="C657" s="210">
        <v>1012881.76</v>
      </c>
      <c r="D657" s="211">
        <v>72</v>
      </c>
      <c r="E657" s="212">
        <v>-6110.74</v>
      </c>
      <c r="F657" s="218">
        <v>-8</v>
      </c>
      <c r="G657" s="212">
        <v>1006771.02</v>
      </c>
      <c r="H657" s="218">
        <v>64</v>
      </c>
    </row>
    <row r="658" spans="1:8" outlineLevel="2" x14ac:dyDescent="0.2">
      <c r="A658" s="208"/>
      <c r="B658" s="209" t="s">
        <v>154</v>
      </c>
      <c r="C658" s="210">
        <v>1268258.26</v>
      </c>
      <c r="D658" s="211">
        <v>83</v>
      </c>
      <c r="E658" s="212">
        <v>1331.54</v>
      </c>
      <c r="F658" s="218">
        <v>-2</v>
      </c>
      <c r="G658" s="212">
        <v>1269589.8</v>
      </c>
      <c r="H658" s="218">
        <v>81</v>
      </c>
    </row>
    <row r="659" spans="1:8" outlineLevel="2" x14ac:dyDescent="0.2">
      <c r="A659" s="208"/>
      <c r="B659" s="209" t="s">
        <v>155</v>
      </c>
      <c r="C659" s="210">
        <v>1268258.26</v>
      </c>
      <c r="D659" s="211">
        <v>83</v>
      </c>
      <c r="E659" s="212">
        <v>-1623.37</v>
      </c>
      <c r="F659" s="218">
        <v>-4</v>
      </c>
      <c r="G659" s="212">
        <v>1266634.8899999999</v>
      </c>
      <c r="H659" s="218">
        <v>79</v>
      </c>
    </row>
    <row r="660" spans="1:8" outlineLevel="2" x14ac:dyDescent="0.2">
      <c r="A660" s="208"/>
      <c r="B660" s="209" t="s">
        <v>156</v>
      </c>
      <c r="C660" s="210">
        <v>1268258.26</v>
      </c>
      <c r="D660" s="211">
        <v>83</v>
      </c>
      <c r="E660" s="212">
        <v>-891.2</v>
      </c>
      <c r="F660" s="218">
        <v>-3</v>
      </c>
      <c r="G660" s="212">
        <v>1267367.06</v>
      </c>
      <c r="H660" s="218">
        <v>80</v>
      </c>
    </row>
    <row r="661" spans="1:8" outlineLevel="2" x14ac:dyDescent="0.2">
      <c r="A661" s="208"/>
      <c r="B661" s="209" t="s">
        <v>157</v>
      </c>
      <c r="C661" s="210">
        <v>1268258.26</v>
      </c>
      <c r="D661" s="211">
        <v>83</v>
      </c>
      <c r="E661" s="212">
        <v>-3687.42</v>
      </c>
      <c r="F661" s="218">
        <v>8</v>
      </c>
      <c r="G661" s="212">
        <v>1264570.8400000001</v>
      </c>
      <c r="H661" s="218">
        <v>91</v>
      </c>
    </row>
    <row r="662" spans="1:8" outlineLevel="2" x14ac:dyDescent="0.2">
      <c r="A662" s="208"/>
      <c r="B662" s="209" t="s">
        <v>158</v>
      </c>
      <c r="C662" s="210">
        <v>1268258.26</v>
      </c>
      <c r="D662" s="211">
        <v>83</v>
      </c>
      <c r="E662" s="212">
        <v>-2422.79</v>
      </c>
      <c r="F662" s="218">
        <v>7</v>
      </c>
      <c r="G662" s="212">
        <v>1265835.47</v>
      </c>
      <c r="H662" s="218">
        <v>90</v>
      </c>
    </row>
    <row r="663" spans="1:8" outlineLevel="2" x14ac:dyDescent="0.2">
      <c r="A663" s="208"/>
      <c r="B663" s="209" t="s">
        <v>159</v>
      </c>
      <c r="C663" s="210">
        <v>1268258.26</v>
      </c>
      <c r="D663" s="211">
        <v>83</v>
      </c>
      <c r="E663" s="212">
        <v>10215.77</v>
      </c>
      <c r="F663" s="218">
        <v>8</v>
      </c>
      <c r="G663" s="212">
        <v>1278474.03</v>
      </c>
      <c r="H663" s="218">
        <v>91</v>
      </c>
    </row>
    <row r="664" spans="1:8" ht="22.5" outlineLevel="2" x14ac:dyDescent="0.2">
      <c r="A664" s="208"/>
      <c r="B664" s="209" t="s">
        <v>160</v>
      </c>
      <c r="C664" s="210">
        <v>1268258.26</v>
      </c>
      <c r="D664" s="211">
        <v>83</v>
      </c>
      <c r="E664" s="212">
        <v>-7270.35</v>
      </c>
      <c r="F664" s="218">
        <v>5</v>
      </c>
      <c r="G664" s="212">
        <v>1260987.9099999999</v>
      </c>
      <c r="H664" s="218">
        <v>88</v>
      </c>
    </row>
    <row r="665" spans="1:8" outlineLevel="2" x14ac:dyDescent="0.2">
      <c r="A665" s="208"/>
      <c r="B665" s="209" t="s">
        <v>161</v>
      </c>
      <c r="C665" s="210">
        <v>1268258.26</v>
      </c>
      <c r="D665" s="211">
        <v>83</v>
      </c>
      <c r="E665" s="212">
        <v>-1196.99</v>
      </c>
      <c r="F665" s="218">
        <v>9</v>
      </c>
      <c r="G665" s="212">
        <v>1267061.27</v>
      </c>
      <c r="H665" s="218">
        <v>92</v>
      </c>
    </row>
    <row r="666" spans="1:8" outlineLevel="2" x14ac:dyDescent="0.2">
      <c r="A666" s="208"/>
      <c r="B666" s="209" t="s">
        <v>162</v>
      </c>
      <c r="C666" s="210">
        <v>1517785.33</v>
      </c>
      <c r="D666" s="211">
        <v>124</v>
      </c>
      <c r="E666" s="212">
        <v>11655.55</v>
      </c>
      <c r="F666" s="218">
        <v>-22</v>
      </c>
      <c r="G666" s="212">
        <v>1529440.88</v>
      </c>
      <c r="H666" s="218">
        <v>102</v>
      </c>
    </row>
    <row r="667" spans="1:8" outlineLevel="2" x14ac:dyDescent="0.2">
      <c r="A667" s="208"/>
      <c r="B667" s="209" t="s">
        <v>163</v>
      </c>
      <c r="C667" s="210">
        <v>1268258.26</v>
      </c>
      <c r="D667" s="211">
        <v>83</v>
      </c>
      <c r="E667" s="212">
        <v>-70944.789999999994</v>
      </c>
      <c r="F667" s="218">
        <v>0</v>
      </c>
      <c r="G667" s="212">
        <v>1197313.47</v>
      </c>
      <c r="H667" s="218">
        <v>83</v>
      </c>
    </row>
    <row r="668" spans="1:8" x14ac:dyDescent="0.2">
      <c r="A668" s="368" t="s">
        <v>100</v>
      </c>
      <c r="B668" s="368"/>
      <c r="C668" s="232">
        <v>1464028551.1800001</v>
      </c>
      <c r="D668" s="233">
        <v>80825</v>
      </c>
      <c r="E668" s="232">
        <v>-4695294.5</v>
      </c>
      <c r="F668" s="233">
        <v>-94</v>
      </c>
      <c r="G668" s="232">
        <v>1459333256.6800001</v>
      </c>
      <c r="H668" s="233">
        <v>80731</v>
      </c>
    </row>
    <row r="669" spans="1:8" x14ac:dyDescent="0.2">
      <c r="A669" s="178" t="s">
        <v>110</v>
      </c>
      <c r="B669" s="226"/>
      <c r="C669" s="235">
        <v>15038879.960000001</v>
      </c>
      <c r="D669" s="226">
        <v>10499</v>
      </c>
      <c r="E669" s="236">
        <v>2736105.1</v>
      </c>
      <c r="F669" s="237"/>
      <c r="G669" s="236">
        <f>C669+E669</f>
        <v>17774985.059999999</v>
      </c>
      <c r="H669" s="238">
        <f>D669+F669</f>
        <v>10499</v>
      </c>
    </row>
    <row r="670" spans="1:8" x14ac:dyDescent="0.2">
      <c r="A670" s="239"/>
      <c r="B670" s="239" t="s">
        <v>209</v>
      </c>
      <c r="C670" s="240">
        <f>C668+C669</f>
        <v>1479067431.1400001</v>
      </c>
      <c r="D670" s="241">
        <f>D668+D669</f>
        <v>91324</v>
      </c>
      <c r="E670" s="240">
        <f t="shared" ref="E670:H670" si="0">E668+E669</f>
        <v>-1959189.4</v>
      </c>
      <c r="F670" s="241">
        <f t="shared" si="0"/>
        <v>-94</v>
      </c>
      <c r="G670" s="240">
        <f t="shared" si="0"/>
        <v>1477108241.74</v>
      </c>
      <c r="H670" s="241">
        <f t="shared" si="0"/>
        <v>91230</v>
      </c>
    </row>
  </sheetData>
  <mergeCells count="8">
    <mergeCell ref="A668:B66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H49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x14ac:dyDescent="0.2"/>
  <cols>
    <col min="1" max="1" width="10.5" style="16" customWidth="1"/>
    <col min="2" max="2" width="36.83203125" style="16" customWidth="1"/>
    <col min="3" max="3" width="15.1640625" style="16" customWidth="1"/>
    <col min="4" max="4" width="10" style="16" customWidth="1"/>
    <col min="5" max="5" width="13.5" style="169" bestFit="1" customWidth="1"/>
    <col min="6" max="6" width="10.5" style="169"/>
    <col min="7" max="7" width="16.33203125" style="169" customWidth="1"/>
    <col min="8" max="8" width="10.5" style="169"/>
    <col min="9" max="16384" width="10.5" style="10"/>
  </cols>
  <sheetData>
    <row r="1" spans="1:8" ht="42" customHeight="1" x14ac:dyDescent="0.25">
      <c r="A1" s="2"/>
      <c r="B1" s="2"/>
      <c r="C1" s="2"/>
      <c r="D1" s="2"/>
      <c r="E1" s="2"/>
      <c r="F1" s="414" t="s">
        <v>309</v>
      </c>
      <c r="G1" s="414"/>
      <c r="H1" s="414"/>
    </row>
    <row r="2" spans="1:8" ht="31.5" customHeight="1" x14ac:dyDescent="0.2">
      <c r="A2" s="385" t="s">
        <v>308</v>
      </c>
      <c r="B2" s="385"/>
      <c r="C2" s="385"/>
      <c r="D2" s="385"/>
      <c r="E2" s="385"/>
      <c r="F2" s="385"/>
      <c r="G2" s="385"/>
      <c r="H2" s="385"/>
    </row>
    <row r="3" spans="1:8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8" x14ac:dyDescent="0.2">
      <c r="A4" s="379"/>
      <c r="B4" s="381"/>
      <c r="C4" s="3" t="s">
        <v>107</v>
      </c>
      <c r="D4" s="4" t="s">
        <v>151</v>
      </c>
      <c r="E4" s="3" t="s">
        <v>107</v>
      </c>
      <c r="F4" s="5" t="s">
        <v>151</v>
      </c>
      <c r="G4" s="3" t="s">
        <v>107</v>
      </c>
      <c r="H4" s="5" t="s">
        <v>151</v>
      </c>
    </row>
    <row r="5" spans="1:8" x14ac:dyDescent="0.2">
      <c r="A5" s="229" t="s">
        <v>2</v>
      </c>
      <c r="B5" s="229" t="s">
        <v>3</v>
      </c>
      <c r="C5" s="197">
        <v>14597680.1</v>
      </c>
      <c r="D5" s="198">
        <v>4117</v>
      </c>
      <c r="E5" s="214">
        <v>-10173886.35</v>
      </c>
      <c r="F5" s="215">
        <v>631</v>
      </c>
      <c r="G5" s="214">
        <v>4423793.75</v>
      </c>
      <c r="H5" s="215">
        <v>4748</v>
      </c>
    </row>
    <row r="6" spans="1:8" x14ac:dyDescent="0.2">
      <c r="A6" s="229" t="s">
        <v>4</v>
      </c>
      <c r="B6" s="229" t="s">
        <v>5</v>
      </c>
      <c r="C6" s="197">
        <v>254608.3</v>
      </c>
      <c r="D6" s="199">
        <v>526</v>
      </c>
      <c r="E6" s="214">
        <v>12718.74</v>
      </c>
      <c r="F6" s="215">
        <v>18</v>
      </c>
      <c r="G6" s="214">
        <v>267327.03999999998</v>
      </c>
      <c r="H6" s="215">
        <v>544</v>
      </c>
    </row>
    <row r="7" spans="1:8" x14ac:dyDescent="0.2">
      <c r="A7" s="229" t="s">
        <v>114</v>
      </c>
      <c r="B7" s="229" t="s">
        <v>115</v>
      </c>
      <c r="C7" s="197">
        <v>350082.85</v>
      </c>
      <c r="D7" s="199">
        <v>763</v>
      </c>
      <c r="E7" s="214">
        <v>5206.58</v>
      </c>
      <c r="F7" s="215">
        <v>-40</v>
      </c>
      <c r="G7" s="214">
        <v>355289.43</v>
      </c>
      <c r="H7" s="215">
        <v>723</v>
      </c>
    </row>
    <row r="8" spans="1:8" x14ac:dyDescent="0.2">
      <c r="A8" s="229" t="s">
        <v>16</v>
      </c>
      <c r="B8" s="229" t="s">
        <v>17</v>
      </c>
      <c r="C8" s="197">
        <v>5785273.4000000004</v>
      </c>
      <c r="D8" s="198">
        <v>14004</v>
      </c>
      <c r="E8" s="214">
        <v>683647.84</v>
      </c>
      <c r="F8" s="215">
        <v>-840</v>
      </c>
      <c r="G8" s="214">
        <v>6468921.2400000002</v>
      </c>
      <c r="H8" s="215">
        <v>13164</v>
      </c>
    </row>
    <row r="9" spans="1:8" ht="22.5" x14ac:dyDescent="0.2">
      <c r="A9" s="229" t="s">
        <v>20</v>
      </c>
      <c r="B9" s="229" t="s">
        <v>21</v>
      </c>
      <c r="C9" s="197">
        <v>6580347.3700000001</v>
      </c>
      <c r="D9" s="198">
        <v>13017</v>
      </c>
      <c r="E9" s="214">
        <v>-112408.95</v>
      </c>
      <c r="F9" s="215">
        <v>145</v>
      </c>
      <c r="G9" s="214">
        <v>6467938.4199999999</v>
      </c>
      <c r="H9" s="215">
        <v>13162</v>
      </c>
    </row>
    <row r="10" spans="1:8" x14ac:dyDescent="0.2">
      <c r="A10" s="229" t="s">
        <v>198</v>
      </c>
      <c r="B10" s="229" t="s">
        <v>194</v>
      </c>
      <c r="C10" s="197">
        <v>126814541.11</v>
      </c>
      <c r="D10" s="198">
        <v>39929</v>
      </c>
      <c r="E10" s="214">
        <v>500702.6</v>
      </c>
      <c r="F10" s="215"/>
      <c r="G10" s="214">
        <v>127315243.70999999</v>
      </c>
      <c r="H10" s="215">
        <v>39929</v>
      </c>
    </row>
    <row r="11" spans="1:8" x14ac:dyDescent="0.2">
      <c r="A11" s="229" t="s">
        <v>24</v>
      </c>
      <c r="B11" s="229" t="s">
        <v>25</v>
      </c>
      <c r="C11" s="197">
        <v>8675723</v>
      </c>
      <c r="D11" s="198">
        <v>10583</v>
      </c>
      <c r="E11" s="214">
        <v>-4047234.5</v>
      </c>
      <c r="F11" s="215">
        <v>-1190</v>
      </c>
      <c r="G11" s="214">
        <v>4628488.5</v>
      </c>
      <c r="H11" s="215">
        <v>9393</v>
      </c>
    </row>
    <row r="12" spans="1:8" x14ac:dyDescent="0.2">
      <c r="A12" s="229" t="s">
        <v>116</v>
      </c>
      <c r="B12" s="229" t="s">
        <v>117</v>
      </c>
      <c r="C12" s="197">
        <v>27271930.620000001</v>
      </c>
      <c r="D12" s="198">
        <v>11518</v>
      </c>
      <c r="E12" s="214">
        <v>-9410433.7699999996</v>
      </c>
      <c r="F12" s="215"/>
      <c r="G12" s="214">
        <v>17861496.850000001</v>
      </c>
      <c r="H12" s="215">
        <v>11518</v>
      </c>
    </row>
    <row r="13" spans="1:8" x14ac:dyDescent="0.2">
      <c r="A13" s="229" t="s">
        <v>28</v>
      </c>
      <c r="B13" s="229" t="s">
        <v>29</v>
      </c>
      <c r="C13" s="197">
        <v>19081430.440000001</v>
      </c>
      <c r="D13" s="198">
        <v>10678</v>
      </c>
      <c r="E13" s="214">
        <v>-2600191.0299999998</v>
      </c>
      <c r="F13" s="215"/>
      <c r="G13" s="214">
        <v>16481239.41</v>
      </c>
      <c r="H13" s="215">
        <v>10678</v>
      </c>
    </row>
    <row r="14" spans="1:8" x14ac:dyDescent="0.2">
      <c r="A14" s="229" t="s">
        <v>32</v>
      </c>
      <c r="B14" s="229" t="s">
        <v>33</v>
      </c>
      <c r="C14" s="197">
        <v>4180534.69</v>
      </c>
      <c r="D14" s="198">
        <v>2870</v>
      </c>
      <c r="E14" s="214">
        <v>-999633.8</v>
      </c>
      <c r="F14" s="215">
        <v>374</v>
      </c>
      <c r="G14" s="214">
        <v>3180900.89</v>
      </c>
      <c r="H14" s="215">
        <v>3244</v>
      </c>
    </row>
    <row r="15" spans="1:8" ht="22.5" x14ac:dyDescent="0.2">
      <c r="A15" s="229" t="s">
        <v>34</v>
      </c>
      <c r="B15" s="229" t="s">
        <v>35</v>
      </c>
      <c r="C15" s="197">
        <v>36211716.030000001</v>
      </c>
      <c r="D15" s="198">
        <v>15599</v>
      </c>
      <c r="E15" s="214">
        <v>-9358729.3800000008</v>
      </c>
      <c r="F15" s="215">
        <v>849</v>
      </c>
      <c r="G15" s="214">
        <v>26852986.649999999</v>
      </c>
      <c r="H15" s="215">
        <v>16448</v>
      </c>
    </row>
    <row r="16" spans="1:8" x14ac:dyDescent="0.2">
      <c r="A16" s="229" t="s">
        <v>36</v>
      </c>
      <c r="B16" s="229" t="s">
        <v>37</v>
      </c>
      <c r="C16" s="197">
        <v>13377809.1</v>
      </c>
      <c r="D16" s="198">
        <v>8138</v>
      </c>
      <c r="E16" s="214">
        <v>-1914682.28</v>
      </c>
      <c r="F16" s="215">
        <v>568</v>
      </c>
      <c r="G16" s="214">
        <v>11463126.82</v>
      </c>
      <c r="H16" s="215">
        <v>8706</v>
      </c>
    </row>
    <row r="17" spans="1:8" x14ac:dyDescent="0.2">
      <c r="A17" s="229" t="s">
        <v>38</v>
      </c>
      <c r="B17" s="229" t="s">
        <v>39</v>
      </c>
      <c r="C17" s="197">
        <v>6245109.1100000003</v>
      </c>
      <c r="D17" s="198">
        <v>4348</v>
      </c>
      <c r="E17" s="214">
        <v>-1416933.19</v>
      </c>
      <c r="F17" s="215">
        <v>407</v>
      </c>
      <c r="G17" s="214">
        <v>4828175.92</v>
      </c>
      <c r="H17" s="215">
        <v>4755</v>
      </c>
    </row>
    <row r="18" spans="1:8" x14ac:dyDescent="0.2">
      <c r="A18" s="229" t="s">
        <v>40</v>
      </c>
      <c r="B18" s="229" t="s">
        <v>41</v>
      </c>
      <c r="C18" s="197">
        <v>2208030.54</v>
      </c>
      <c r="D18" s="198">
        <v>1347</v>
      </c>
      <c r="E18" s="214">
        <v>-355920.03</v>
      </c>
      <c r="F18" s="215">
        <v>354</v>
      </c>
      <c r="G18" s="214">
        <v>1852110.51</v>
      </c>
      <c r="H18" s="215">
        <v>1701</v>
      </c>
    </row>
    <row r="19" spans="1:8" x14ac:dyDescent="0.2">
      <c r="A19" s="229" t="s">
        <v>42</v>
      </c>
      <c r="B19" s="229" t="s">
        <v>43</v>
      </c>
      <c r="C19" s="197">
        <v>2739428.15</v>
      </c>
      <c r="D19" s="198">
        <v>1718</v>
      </c>
      <c r="E19" s="214">
        <v>-506296.94</v>
      </c>
      <c r="F19" s="215">
        <v>15</v>
      </c>
      <c r="G19" s="214">
        <v>2233131.21</v>
      </c>
      <c r="H19" s="215">
        <v>1733</v>
      </c>
    </row>
    <row r="20" spans="1:8" x14ac:dyDescent="0.2">
      <c r="A20" s="229" t="s">
        <v>44</v>
      </c>
      <c r="B20" s="229" t="s">
        <v>45</v>
      </c>
      <c r="C20" s="197">
        <v>2073745.96</v>
      </c>
      <c r="D20" s="198">
        <v>1490</v>
      </c>
      <c r="E20" s="214">
        <v>-354456.87</v>
      </c>
      <c r="F20" s="215">
        <v>185</v>
      </c>
      <c r="G20" s="214">
        <v>1719289.09</v>
      </c>
      <c r="H20" s="215">
        <v>1675</v>
      </c>
    </row>
    <row r="21" spans="1:8" x14ac:dyDescent="0.2">
      <c r="A21" s="229" t="s">
        <v>46</v>
      </c>
      <c r="B21" s="229" t="s">
        <v>47</v>
      </c>
      <c r="C21" s="197">
        <v>8672507.3499999996</v>
      </c>
      <c r="D21" s="198">
        <v>6328</v>
      </c>
      <c r="E21" s="214">
        <v>-3789896.51</v>
      </c>
      <c r="F21" s="215">
        <v>-2518</v>
      </c>
      <c r="G21" s="214">
        <v>4882610.84</v>
      </c>
      <c r="H21" s="215">
        <v>3810</v>
      </c>
    </row>
    <row r="22" spans="1:8" x14ac:dyDescent="0.2">
      <c r="A22" s="229" t="s">
        <v>48</v>
      </c>
      <c r="B22" s="229" t="s">
        <v>49</v>
      </c>
      <c r="C22" s="197">
        <v>7305971.3600000003</v>
      </c>
      <c r="D22" s="198">
        <v>5488</v>
      </c>
      <c r="E22" s="214">
        <v>-1772347.95</v>
      </c>
      <c r="F22" s="215">
        <v>174</v>
      </c>
      <c r="G22" s="214">
        <v>5533623.4100000001</v>
      </c>
      <c r="H22" s="215">
        <v>5662</v>
      </c>
    </row>
    <row r="23" spans="1:8" x14ac:dyDescent="0.2">
      <c r="A23" s="229" t="s">
        <v>50</v>
      </c>
      <c r="B23" s="229" t="s">
        <v>51</v>
      </c>
      <c r="C23" s="197">
        <v>2126406.37</v>
      </c>
      <c r="D23" s="198">
        <v>1367</v>
      </c>
      <c r="E23" s="214">
        <v>-238236.18</v>
      </c>
      <c r="F23" s="215">
        <v>310</v>
      </c>
      <c r="G23" s="214">
        <v>1888170.19</v>
      </c>
      <c r="H23" s="215">
        <v>1677</v>
      </c>
    </row>
    <row r="24" spans="1:8" x14ac:dyDescent="0.2">
      <c r="A24" s="229" t="s">
        <v>52</v>
      </c>
      <c r="B24" s="229" t="s">
        <v>53</v>
      </c>
      <c r="C24" s="197">
        <v>3321457.62</v>
      </c>
      <c r="D24" s="198">
        <v>2715</v>
      </c>
      <c r="E24" s="214">
        <v>-1021448.51</v>
      </c>
      <c r="F24" s="215">
        <v>-208</v>
      </c>
      <c r="G24" s="214">
        <v>2300009.11</v>
      </c>
      <c r="H24" s="215">
        <v>2507</v>
      </c>
    </row>
    <row r="25" spans="1:8" x14ac:dyDescent="0.2">
      <c r="A25" s="229" t="s">
        <v>54</v>
      </c>
      <c r="B25" s="229" t="s">
        <v>55</v>
      </c>
      <c r="C25" s="197">
        <v>8807707.6799999997</v>
      </c>
      <c r="D25" s="198">
        <v>6885</v>
      </c>
      <c r="E25" s="214">
        <v>-3269874.68</v>
      </c>
      <c r="F25" s="215">
        <v>-1002</v>
      </c>
      <c r="G25" s="214">
        <v>5537833</v>
      </c>
      <c r="H25" s="215">
        <v>5883</v>
      </c>
    </row>
    <row r="26" spans="1:8" x14ac:dyDescent="0.2">
      <c r="A26" s="229" t="s">
        <v>56</v>
      </c>
      <c r="B26" s="229" t="s">
        <v>57</v>
      </c>
      <c r="C26" s="197">
        <v>7515856.7699999996</v>
      </c>
      <c r="D26" s="198">
        <v>4124</v>
      </c>
      <c r="E26" s="214">
        <v>85140</v>
      </c>
      <c r="F26" s="215">
        <v>1925</v>
      </c>
      <c r="G26" s="214">
        <v>7600996.7699999996</v>
      </c>
      <c r="H26" s="215">
        <v>6049</v>
      </c>
    </row>
    <row r="27" spans="1:8" x14ac:dyDescent="0.2">
      <c r="A27" s="229" t="s">
        <v>58</v>
      </c>
      <c r="B27" s="229" t="s">
        <v>59</v>
      </c>
      <c r="C27" s="197">
        <v>1929079</v>
      </c>
      <c r="D27" s="198">
        <v>1579</v>
      </c>
      <c r="E27" s="214">
        <v>-193515.37</v>
      </c>
      <c r="F27" s="215">
        <v>80</v>
      </c>
      <c r="G27" s="214">
        <v>1735563.63</v>
      </c>
      <c r="H27" s="215">
        <v>1659</v>
      </c>
    </row>
    <row r="28" spans="1:8" x14ac:dyDescent="0.2">
      <c r="A28" s="229" t="s">
        <v>60</v>
      </c>
      <c r="B28" s="229" t="s">
        <v>61</v>
      </c>
      <c r="C28" s="197">
        <v>6044762.75</v>
      </c>
      <c r="D28" s="198">
        <v>3638</v>
      </c>
      <c r="E28" s="214">
        <v>-1219082.75</v>
      </c>
      <c r="F28" s="215">
        <v>100</v>
      </c>
      <c r="G28" s="214">
        <v>4825680</v>
      </c>
      <c r="H28" s="215">
        <v>3738</v>
      </c>
    </row>
    <row r="29" spans="1:8" x14ac:dyDescent="0.2">
      <c r="A29" s="229" t="s">
        <v>62</v>
      </c>
      <c r="B29" s="229" t="s">
        <v>63</v>
      </c>
      <c r="C29" s="197">
        <v>3936891.9</v>
      </c>
      <c r="D29" s="198">
        <v>2064</v>
      </c>
      <c r="E29" s="214">
        <v>-425603.65</v>
      </c>
      <c r="F29" s="215">
        <v>735</v>
      </c>
      <c r="G29" s="214">
        <v>3511288.25</v>
      </c>
      <c r="H29" s="215">
        <v>2799</v>
      </c>
    </row>
    <row r="30" spans="1:8" x14ac:dyDescent="0.2">
      <c r="A30" s="229" t="s">
        <v>64</v>
      </c>
      <c r="B30" s="229" t="s">
        <v>65</v>
      </c>
      <c r="C30" s="197">
        <v>22125628.739999998</v>
      </c>
      <c r="D30" s="198">
        <v>14293</v>
      </c>
      <c r="E30" s="214">
        <v>-1955299.17</v>
      </c>
      <c r="F30" s="215">
        <v>126</v>
      </c>
      <c r="G30" s="214">
        <v>20170329.57</v>
      </c>
      <c r="H30" s="215">
        <v>14419</v>
      </c>
    </row>
    <row r="31" spans="1:8" x14ac:dyDescent="0.2">
      <c r="A31" s="229" t="s">
        <v>66</v>
      </c>
      <c r="B31" s="229" t="s">
        <v>67</v>
      </c>
      <c r="C31" s="197">
        <v>3230550.67</v>
      </c>
      <c r="D31" s="198">
        <v>2587</v>
      </c>
      <c r="E31" s="214">
        <v>-1017897.02</v>
      </c>
      <c r="F31" s="215">
        <v>-847</v>
      </c>
      <c r="G31" s="214">
        <v>2212653.65</v>
      </c>
      <c r="H31" s="215">
        <v>1740</v>
      </c>
    </row>
    <row r="32" spans="1:8" x14ac:dyDescent="0.2">
      <c r="A32" s="229" t="s">
        <v>68</v>
      </c>
      <c r="B32" s="229" t="s">
        <v>69</v>
      </c>
      <c r="C32" s="197">
        <v>3960733.04</v>
      </c>
      <c r="D32" s="198">
        <v>2556</v>
      </c>
      <c r="E32" s="214">
        <v>-650296.88</v>
      </c>
      <c r="F32" s="215">
        <v>425</v>
      </c>
      <c r="G32" s="214">
        <v>3310436.16</v>
      </c>
      <c r="H32" s="215">
        <v>2981</v>
      </c>
    </row>
    <row r="33" spans="1:8" x14ac:dyDescent="0.2">
      <c r="A33" s="229" t="s">
        <v>70</v>
      </c>
      <c r="B33" s="229" t="s">
        <v>71</v>
      </c>
      <c r="C33" s="197">
        <v>3677370.09</v>
      </c>
      <c r="D33" s="198">
        <v>2877</v>
      </c>
      <c r="E33" s="214">
        <v>-1237206.73</v>
      </c>
      <c r="F33" s="215">
        <v>-761</v>
      </c>
      <c r="G33" s="214">
        <v>2440163.36</v>
      </c>
      <c r="H33" s="215">
        <v>2116</v>
      </c>
    </row>
    <row r="34" spans="1:8" x14ac:dyDescent="0.2">
      <c r="A34" s="229" t="s">
        <v>72</v>
      </c>
      <c r="B34" s="229" t="s">
        <v>73</v>
      </c>
      <c r="C34" s="197">
        <v>6408935.9699999997</v>
      </c>
      <c r="D34" s="198">
        <v>4434</v>
      </c>
      <c r="E34" s="214">
        <v>-1074040.75</v>
      </c>
      <c r="F34" s="215">
        <v>-763</v>
      </c>
      <c r="G34" s="214">
        <v>5334895.22</v>
      </c>
      <c r="H34" s="215">
        <v>3671</v>
      </c>
    </row>
    <row r="35" spans="1:8" x14ac:dyDescent="0.2">
      <c r="A35" s="229" t="s">
        <v>74</v>
      </c>
      <c r="B35" s="229" t="s">
        <v>75</v>
      </c>
      <c r="C35" s="197">
        <v>1699240.49</v>
      </c>
      <c r="D35" s="198">
        <v>1238</v>
      </c>
      <c r="E35" s="214">
        <v>-450774.26</v>
      </c>
      <c r="F35" s="215">
        <v>-254</v>
      </c>
      <c r="G35" s="214">
        <v>1248466.23</v>
      </c>
      <c r="H35" s="215">
        <v>984</v>
      </c>
    </row>
    <row r="36" spans="1:8" x14ac:dyDescent="0.2">
      <c r="A36" s="229" t="s">
        <v>76</v>
      </c>
      <c r="B36" s="229" t="s">
        <v>77</v>
      </c>
      <c r="C36" s="197">
        <v>13652900.289999999</v>
      </c>
      <c r="D36" s="198">
        <v>8249</v>
      </c>
      <c r="E36" s="214">
        <v>-84704.55</v>
      </c>
      <c r="F36" s="215">
        <v>1376</v>
      </c>
      <c r="G36" s="214">
        <v>13568195.74</v>
      </c>
      <c r="H36" s="215">
        <v>9625</v>
      </c>
    </row>
    <row r="37" spans="1:8" x14ac:dyDescent="0.2">
      <c r="A37" s="229" t="s">
        <v>78</v>
      </c>
      <c r="B37" s="229" t="s">
        <v>79</v>
      </c>
      <c r="C37" s="197">
        <v>10443623.43</v>
      </c>
      <c r="D37" s="198">
        <v>7244</v>
      </c>
      <c r="E37" s="214">
        <v>-3418573.25</v>
      </c>
      <c r="F37" s="215">
        <v>-174</v>
      </c>
      <c r="G37" s="214">
        <v>7025050.1799999997</v>
      </c>
      <c r="H37" s="215">
        <v>7070</v>
      </c>
    </row>
    <row r="38" spans="1:8" x14ac:dyDescent="0.2">
      <c r="A38" s="229" t="s">
        <v>80</v>
      </c>
      <c r="B38" s="229" t="s">
        <v>81</v>
      </c>
      <c r="C38" s="197">
        <v>3029214.98</v>
      </c>
      <c r="D38" s="198">
        <v>2609</v>
      </c>
      <c r="E38" s="214">
        <v>-354286.83</v>
      </c>
      <c r="F38" s="215">
        <v>13</v>
      </c>
      <c r="G38" s="214">
        <v>2674928.15</v>
      </c>
      <c r="H38" s="215">
        <v>2622</v>
      </c>
    </row>
    <row r="39" spans="1:8" x14ac:dyDescent="0.2">
      <c r="A39" s="229" t="s">
        <v>82</v>
      </c>
      <c r="B39" s="229" t="s">
        <v>83</v>
      </c>
      <c r="C39" s="197">
        <v>4700965.1500000004</v>
      </c>
      <c r="D39" s="198">
        <v>2921</v>
      </c>
      <c r="E39" s="214">
        <v>-1128689.49</v>
      </c>
      <c r="F39" s="215">
        <v>275</v>
      </c>
      <c r="G39" s="214">
        <v>3572275.66</v>
      </c>
      <c r="H39" s="215">
        <v>3196</v>
      </c>
    </row>
    <row r="40" spans="1:8" x14ac:dyDescent="0.2">
      <c r="A40" s="229" t="s">
        <v>84</v>
      </c>
      <c r="B40" s="229" t="s">
        <v>85</v>
      </c>
      <c r="C40" s="197">
        <v>2880342.3</v>
      </c>
      <c r="D40" s="198">
        <v>1887</v>
      </c>
      <c r="E40" s="214">
        <v>-392494.08000000002</v>
      </c>
      <c r="F40" s="215">
        <v>49</v>
      </c>
      <c r="G40" s="214">
        <v>2487848.2200000002</v>
      </c>
      <c r="H40" s="215">
        <v>1936</v>
      </c>
    </row>
    <row r="41" spans="1:8" x14ac:dyDescent="0.2">
      <c r="A41" s="229" t="s">
        <v>86</v>
      </c>
      <c r="B41" s="229" t="s">
        <v>87</v>
      </c>
      <c r="C41" s="197">
        <v>2631112.66</v>
      </c>
      <c r="D41" s="198">
        <v>1632</v>
      </c>
      <c r="E41" s="214">
        <v>-260983.9</v>
      </c>
      <c r="F41" s="215">
        <v>109</v>
      </c>
      <c r="G41" s="214">
        <v>2370128.7599999998</v>
      </c>
      <c r="H41" s="215">
        <v>1741</v>
      </c>
    </row>
    <row r="42" spans="1:8" ht="22.5" x14ac:dyDescent="0.2">
      <c r="A42" s="229" t="s">
        <v>88</v>
      </c>
      <c r="B42" s="229" t="s">
        <v>89</v>
      </c>
      <c r="C42" s="197">
        <v>2938656.83</v>
      </c>
      <c r="D42" s="198">
        <v>2494</v>
      </c>
      <c r="E42" s="214">
        <v>28186.5</v>
      </c>
      <c r="F42" s="215">
        <v>235</v>
      </c>
      <c r="G42" s="214">
        <v>2966843.33</v>
      </c>
      <c r="H42" s="215">
        <v>2729</v>
      </c>
    </row>
    <row r="43" spans="1:8" x14ac:dyDescent="0.2">
      <c r="A43" s="229" t="s">
        <v>90</v>
      </c>
      <c r="B43" s="229" t="s">
        <v>167</v>
      </c>
      <c r="C43" s="197">
        <v>12154350.960000001</v>
      </c>
      <c r="D43" s="198">
        <v>8410</v>
      </c>
      <c r="E43" s="214">
        <v>-2462654.7599999998</v>
      </c>
      <c r="F43" s="215">
        <v>918</v>
      </c>
      <c r="G43" s="214">
        <v>9691696.1999999993</v>
      </c>
      <c r="H43" s="215">
        <v>9328</v>
      </c>
    </row>
    <row r="44" spans="1:8" x14ac:dyDescent="0.2">
      <c r="A44" s="229" t="s">
        <v>164</v>
      </c>
      <c r="B44" s="229" t="s">
        <v>168</v>
      </c>
      <c r="C44" s="197">
        <v>456675.26</v>
      </c>
      <c r="D44" s="199">
        <v>981</v>
      </c>
      <c r="E44" s="214">
        <v>-456675.26</v>
      </c>
      <c r="F44" s="215">
        <v>-981</v>
      </c>
      <c r="G44" s="214">
        <v>0</v>
      </c>
      <c r="H44" s="215">
        <v>0</v>
      </c>
    </row>
    <row r="45" spans="1:8" ht="22.5" x14ac:dyDescent="0.2">
      <c r="A45" s="229" t="s">
        <v>196</v>
      </c>
      <c r="B45" s="229" t="s">
        <v>169</v>
      </c>
      <c r="C45" s="197">
        <v>2911.83</v>
      </c>
      <c r="D45" s="199">
        <v>13</v>
      </c>
      <c r="E45" s="214">
        <v>-2911.83</v>
      </c>
      <c r="F45" s="215">
        <v>-13</v>
      </c>
      <c r="G45" s="214">
        <v>0</v>
      </c>
      <c r="H45" s="215">
        <v>0</v>
      </c>
    </row>
    <row r="46" spans="1:8" x14ac:dyDescent="0.2">
      <c r="A46" s="229" t="s">
        <v>96</v>
      </c>
      <c r="B46" s="229" t="s">
        <v>97</v>
      </c>
      <c r="C46" s="197">
        <v>217660.25</v>
      </c>
      <c r="D46" s="199">
        <v>853</v>
      </c>
      <c r="E46" s="214">
        <v>-110532.87</v>
      </c>
      <c r="F46" s="215">
        <v>-635</v>
      </c>
      <c r="G46" s="214">
        <v>107127.38</v>
      </c>
      <c r="H46" s="215">
        <v>218</v>
      </c>
    </row>
    <row r="47" spans="1:8" ht="22.5" x14ac:dyDescent="0.2">
      <c r="A47" s="229" t="s">
        <v>118</v>
      </c>
      <c r="B47" s="229" t="s">
        <v>170</v>
      </c>
      <c r="C47" s="197">
        <v>19529029.010000002</v>
      </c>
      <c r="D47" s="198">
        <v>8765</v>
      </c>
      <c r="E47" s="214">
        <v>-662612.01</v>
      </c>
      <c r="F47" s="215">
        <v>565</v>
      </c>
      <c r="G47" s="214">
        <v>18866417</v>
      </c>
      <c r="H47" s="215">
        <v>9330</v>
      </c>
    </row>
    <row r="48" spans="1:8" x14ac:dyDescent="0.2">
      <c r="A48" s="229" t="s">
        <v>98</v>
      </c>
      <c r="B48" s="229" t="s">
        <v>99</v>
      </c>
      <c r="C48" s="197">
        <v>12286242.99</v>
      </c>
      <c r="D48" s="198">
        <v>7029</v>
      </c>
      <c r="E48" s="214">
        <v>-1372329.21</v>
      </c>
      <c r="F48" s="215">
        <v>-735</v>
      </c>
      <c r="G48" s="214">
        <v>10913913.779999999</v>
      </c>
      <c r="H48" s="215">
        <v>6294</v>
      </c>
    </row>
    <row r="49" spans="1:8" x14ac:dyDescent="0.2">
      <c r="A49" s="375" t="s">
        <v>100</v>
      </c>
      <c r="B49" s="375"/>
      <c r="C49" s="197">
        <v>452134776.50999999</v>
      </c>
      <c r="D49" s="198">
        <v>255905</v>
      </c>
      <c r="E49" s="197">
        <v>-68958173.280000001</v>
      </c>
      <c r="F49" s="198">
        <v>0</v>
      </c>
      <c r="G49" s="197">
        <v>383176603.23000002</v>
      </c>
      <c r="H49" s="198">
        <v>255905</v>
      </c>
    </row>
  </sheetData>
  <mergeCells count="8">
    <mergeCell ref="A49:B4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I81"/>
  <sheetViews>
    <sheetView view="pageBreakPreview" zoomScale="140" zoomScaleNormal="10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x14ac:dyDescent="0.2"/>
  <cols>
    <col min="1" max="1" width="11.33203125" style="16" customWidth="1"/>
    <col min="2" max="2" width="31.5" style="16" customWidth="1"/>
    <col min="3" max="3" width="13.83203125" style="16" customWidth="1"/>
    <col min="4" max="4" width="7.6640625" style="16" customWidth="1"/>
    <col min="5" max="5" width="13.6640625" style="279" customWidth="1"/>
    <col min="6" max="6" width="10.5" style="169"/>
    <col min="7" max="7" width="14.83203125" style="279" customWidth="1"/>
    <col min="8" max="9" width="10.5" style="169"/>
    <col min="10" max="16384" width="10.5" style="10"/>
  </cols>
  <sheetData>
    <row r="1" spans="1:9" ht="42" customHeight="1" x14ac:dyDescent="0.25">
      <c r="A1" s="2"/>
      <c r="B1" s="2"/>
      <c r="C1" s="2"/>
      <c r="D1" s="2"/>
      <c r="E1" s="2"/>
      <c r="F1" s="376" t="s">
        <v>307</v>
      </c>
      <c r="G1" s="376"/>
      <c r="H1" s="376"/>
    </row>
    <row r="2" spans="1:9" ht="31.5" customHeight="1" x14ac:dyDescent="0.2">
      <c r="A2" s="405" t="s">
        <v>306</v>
      </c>
      <c r="B2" s="405"/>
      <c r="C2" s="405"/>
      <c r="D2" s="405"/>
      <c r="E2" s="405"/>
      <c r="F2" s="405"/>
      <c r="G2" s="405"/>
      <c r="H2" s="405"/>
      <c r="I2" s="10"/>
    </row>
    <row r="3" spans="1:9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  <c r="I3" s="10"/>
    </row>
    <row r="4" spans="1:9" x14ac:dyDescent="0.2">
      <c r="A4" s="379"/>
      <c r="B4" s="381"/>
      <c r="C4" s="3" t="s">
        <v>107</v>
      </c>
      <c r="D4" s="4" t="s">
        <v>151</v>
      </c>
      <c r="E4" s="3" t="s">
        <v>107</v>
      </c>
      <c r="F4" s="5" t="s">
        <v>151</v>
      </c>
      <c r="G4" s="3" t="s">
        <v>107</v>
      </c>
      <c r="H4" s="5" t="s">
        <v>151</v>
      </c>
      <c r="I4" s="10"/>
    </row>
    <row r="5" spans="1:9" x14ac:dyDescent="0.2">
      <c r="A5" s="227" t="s">
        <v>2</v>
      </c>
      <c r="B5" s="227" t="s">
        <v>3</v>
      </c>
      <c r="C5" s="197">
        <v>98490.03</v>
      </c>
      <c r="D5" s="199">
        <v>65</v>
      </c>
      <c r="E5" s="214">
        <v>55.56</v>
      </c>
      <c r="F5" s="215"/>
      <c r="G5" s="214">
        <v>98545.59</v>
      </c>
      <c r="H5" s="215">
        <v>65</v>
      </c>
    </row>
    <row r="6" spans="1:9" x14ac:dyDescent="0.2">
      <c r="A6" s="227" t="s">
        <v>4</v>
      </c>
      <c r="B6" s="227" t="s">
        <v>5</v>
      </c>
      <c r="C6" s="197">
        <v>155022.84</v>
      </c>
      <c r="D6" s="199">
        <v>100</v>
      </c>
      <c r="E6" s="214">
        <v>-317.83</v>
      </c>
      <c r="F6" s="215"/>
      <c r="G6" s="214">
        <v>154705.01</v>
      </c>
      <c r="H6" s="215">
        <v>100</v>
      </c>
    </row>
    <row r="7" spans="1:9" x14ac:dyDescent="0.2">
      <c r="A7" s="227" t="s">
        <v>16</v>
      </c>
      <c r="B7" s="227" t="s">
        <v>17</v>
      </c>
      <c r="C7" s="197">
        <v>984900.26</v>
      </c>
      <c r="D7" s="199">
        <v>650</v>
      </c>
      <c r="E7" s="214">
        <v>-123519.82</v>
      </c>
      <c r="F7" s="215">
        <v>140</v>
      </c>
      <c r="G7" s="214">
        <v>861380.44</v>
      </c>
      <c r="H7" s="215">
        <v>790</v>
      </c>
    </row>
    <row r="8" spans="1:9" ht="22.5" x14ac:dyDescent="0.2">
      <c r="A8" s="227" t="s">
        <v>20</v>
      </c>
      <c r="B8" s="227" t="s">
        <v>21</v>
      </c>
      <c r="C8" s="197">
        <v>729258.82</v>
      </c>
      <c r="D8" s="199">
        <v>400</v>
      </c>
      <c r="E8" s="214">
        <v>127517.36</v>
      </c>
      <c r="F8" s="215"/>
      <c r="G8" s="214">
        <v>856776.18</v>
      </c>
      <c r="H8" s="215">
        <v>400</v>
      </c>
    </row>
    <row r="9" spans="1:9" x14ac:dyDescent="0.2">
      <c r="A9" s="227" t="s">
        <v>24</v>
      </c>
      <c r="B9" s="227" t="s">
        <v>25</v>
      </c>
      <c r="C9" s="197">
        <v>227284.69</v>
      </c>
      <c r="D9" s="199">
        <v>150</v>
      </c>
      <c r="E9" s="214">
        <v>-183541.32</v>
      </c>
      <c r="F9" s="215"/>
      <c r="G9" s="214">
        <v>43743.37</v>
      </c>
      <c r="H9" s="215">
        <v>150</v>
      </c>
    </row>
    <row r="10" spans="1:9" x14ac:dyDescent="0.2">
      <c r="A10" s="227" t="s">
        <v>28</v>
      </c>
      <c r="B10" s="227" t="s">
        <v>29</v>
      </c>
      <c r="C10" s="197">
        <v>167473.85999999999</v>
      </c>
      <c r="D10" s="199">
        <v>233</v>
      </c>
      <c r="E10" s="214">
        <v>-88451.63</v>
      </c>
      <c r="F10" s="215"/>
      <c r="G10" s="214">
        <v>79022.23</v>
      </c>
      <c r="H10" s="215">
        <v>233</v>
      </c>
    </row>
    <row r="11" spans="1:9" x14ac:dyDescent="0.2">
      <c r="A11" s="227" t="s">
        <v>32</v>
      </c>
      <c r="B11" s="227" t="s">
        <v>33</v>
      </c>
      <c r="C11" s="197">
        <v>22778.03</v>
      </c>
      <c r="D11" s="199">
        <v>10</v>
      </c>
      <c r="E11" s="214">
        <v>3784.09</v>
      </c>
      <c r="F11" s="215">
        <v>1</v>
      </c>
      <c r="G11" s="214">
        <v>26562.12</v>
      </c>
      <c r="H11" s="215">
        <v>11</v>
      </c>
    </row>
    <row r="12" spans="1:9" ht="22.5" x14ac:dyDescent="0.2">
      <c r="A12" s="227" t="s">
        <v>34</v>
      </c>
      <c r="B12" s="227" t="s">
        <v>35</v>
      </c>
      <c r="C12" s="197">
        <v>169705.9</v>
      </c>
      <c r="D12" s="199">
        <v>112</v>
      </c>
      <c r="E12" s="214">
        <v>-100783.8</v>
      </c>
      <c r="F12" s="215"/>
      <c r="G12" s="214">
        <v>68922.100000000006</v>
      </c>
      <c r="H12" s="215">
        <v>112</v>
      </c>
    </row>
    <row r="13" spans="1:9" x14ac:dyDescent="0.2">
      <c r="A13" s="227" t="s">
        <v>36</v>
      </c>
      <c r="B13" s="227" t="s">
        <v>37</v>
      </c>
      <c r="C13" s="197">
        <v>90913.88</v>
      </c>
      <c r="D13" s="199">
        <v>60</v>
      </c>
      <c r="E13" s="214">
        <v>-83333.45</v>
      </c>
      <c r="F13" s="215"/>
      <c r="G13" s="214">
        <v>7580.43</v>
      </c>
      <c r="H13" s="215">
        <v>60</v>
      </c>
    </row>
    <row r="14" spans="1:9" x14ac:dyDescent="0.2">
      <c r="A14" s="227" t="s">
        <v>38</v>
      </c>
      <c r="B14" s="227" t="s">
        <v>39</v>
      </c>
      <c r="C14" s="197">
        <v>22728.47</v>
      </c>
      <c r="D14" s="199">
        <v>15</v>
      </c>
      <c r="E14" s="214">
        <v>-9176.17</v>
      </c>
      <c r="F14" s="215"/>
      <c r="G14" s="214">
        <v>13552.3</v>
      </c>
      <c r="H14" s="215">
        <v>15</v>
      </c>
    </row>
    <row r="15" spans="1:9" x14ac:dyDescent="0.2">
      <c r="A15" s="227" t="s">
        <v>40</v>
      </c>
      <c r="B15" s="227" t="s">
        <v>41</v>
      </c>
      <c r="C15" s="197">
        <v>7576.16</v>
      </c>
      <c r="D15" s="199">
        <v>5</v>
      </c>
      <c r="E15" s="214">
        <v>-7576.16</v>
      </c>
      <c r="F15" s="215">
        <v>-5</v>
      </c>
      <c r="G15" s="214">
        <v>0</v>
      </c>
      <c r="H15" s="215">
        <v>0</v>
      </c>
    </row>
    <row r="16" spans="1:9" x14ac:dyDescent="0.2">
      <c r="A16" s="227" t="s">
        <v>42</v>
      </c>
      <c r="B16" s="227" t="s">
        <v>43</v>
      </c>
      <c r="C16" s="197">
        <v>25758.93</v>
      </c>
      <c r="D16" s="199">
        <v>17</v>
      </c>
      <c r="E16" s="214">
        <v>-25758.93</v>
      </c>
      <c r="F16" s="215">
        <v>-17</v>
      </c>
      <c r="G16" s="214">
        <v>0</v>
      </c>
      <c r="H16" s="215">
        <v>0</v>
      </c>
    </row>
    <row r="17" spans="1:8" x14ac:dyDescent="0.2">
      <c r="A17" s="227" t="s">
        <v>44</v>
      </c>
      <c r="B17" s="227" t="s">
        <v>45</v>
      </c>
      <c r="C17" s="197">
        <v>7576.16</v>
      </c>
      <c r="D17" s="199">
        <v>5</v>
      </c>
      <c r="E17" s="214">
        <v>-5800.09</v>
      </c>
      <c r="F17" s="215"/>
      <c r="G17" s="214">
        <v>1776.07</v>
      </c>
      <c r="H17" s="215">
        <v>5</v>
      </c>
    </row>
    <row r="18" spans="1:8" ht="22.5" x14ac:dyDescent="0.2">
      <c r="A18" s="227" t="s">
        <v>46</v>
      </c>
      <c r="B18" s="227" t="s">
        <v>47</v>
      </c>
      <c r="C18" s="197">
        <v>10606.62</v>
      </c>
      <c r="D18" s="199">
        <v>7</v>
      </c>
      <c r="E18" s="214">
        <v>-8079.81</v>
      </c>
      <c r="F18" s="215"/>
      <c r="G18" s="214">
        <v>2526.81</v>
      </c>
      <c r="H18" s="215">
        <v>7</v>
      </c>
    </row>
    <row r="19" spans="1:8" x14ac:dyDescent="0.2">
      <c r="A19" s="227" t="s">
        <v>48</v>
      </c>
      <c r="B19" s="227" t="s">
        <v>49</v>
      </c>
      <c r="C19" s="197">
        <v>22728.47</v>
      </c>
      <c r="D19" s="199">
        <v>15</v>
      </c>
      <c r="E19" s="214">
        <v>-22728.47</v>
      </c>
      <c r="F19" s="215">
        <v>-15</v>
      </c>
      <c r="G19" s="214">
        <v>0</v>
      </c>
      <c r="H19" s="215">
        <v>0</v>
      </c>
    </row>
    <row r="20" spans="1:8" x14ac:dyDescent="0.2">
      <c r="A20" s="227" t="s">
        <v>50</v>
      </c>
      <c r="B20" s="227" t="s">
        <v>51</v>
      </c>
      <c r="C20" s="197">
        <v>7576.16</v>
      </c>
      <c r="D20" s="199">
        <v>5</v>
      </c>
      <c r="E20" s="214">
        <v>-4024.02</v>
      </c>
      <c r="F20" s="215"/>
      <c r="G20" s="214">
        <v>3552.14</v>
      </c>
      <c r="H20" s="215">
        <v>5</v>
      </c>
    </row>
    <row r="21" spans="1:8" x14ac:dyDescent="0.2">
      <c r="A21" s="227" t="s">
        <v>52</v>
      </c>
      <c r="B21" s="227" t="s">
        <v>53</v>
      </c>
      <c r="C21" s="197">
        <v>15152.31</v>
      </c>
      <c r="D21" s="199">
        <v>10</v>
      </c>
      <c r="E21" s="214">
        <v>-15152.31</v>
      </c>
      <c r="F21" s="215">
        <v>-10</v>
      </c>
      <c r="G21" s="214">
        <v>0</v>
      </c>
      <c r="H21" s="215">
        <v>0</v>
      </c>
    </row>
    <row r="22" spans="1:8" x14ac:dyDescent="0.2">
      <c r="A22" s="227" t="s">
        <v>54</v>
      </c>
      <c r="B22" s="227" t="s">
        <v>55</v>
      </c>
      <c r="C22" s="197">
        <v>37880.78</v>
      </c>
      <c r="D22" s="199">
        <v>25</v>
      </c>
      <c r="E22" s="214">
        <v>-25343.14</v>
      </c>
      <c r="F22" s="215"/>
      <c r="G22" s="214">
        <v>12537.64</v>
      </c>
      <c r="H22" s="215">
        <v>25</v>
      </c>
    </row>
    <row r="23" spans="1:8" x14ac:dyDescent="0.2">
      <c r="A23" s="227" t="s">
        <v>56</v>
      </c>
      <c r="B23" s="227" t="s">
        <v>57</v>
      </c>
      <c r="C23" s="197">
        <v>7576.16</v>
      </c>
      <c r="D23" s="199">
        <v>5</v>
      </c>
      <c r="E23" s="214">
        <v>1539.04</v>
      </c>
      <c r="F23" s="215">
        <v>1</v>
      </c>
      <c r="G23" s="214">
        <v>9115.2000000000007</v>
      </c>
      <c r="H23" s="215">
        <v>6</v>
      </c>
    </row>
    <row r="24" spans="1:8" x14ac:dyDescent="0.2">
      <c r="A24" s="227" t="s">
        <v>58</v>
      </c>
      <c r="B24" s="227" t="s">
        <v>59</v>
      </c>
      <c r="C24" s="197">
        <v>7576.16</v>
      </c>
      <c r="D24" s="199">
        <v>5</v>
      </c>
      <c r="E24" s="214">
        <v>-128.31</v>
      </c>
      <c r="F24" s="215"/>
      <c r="G24" s="214">
        <v>7447.85</v>
      </c>
      <c r="H24" s="215">
        <v>5</v>
      </c>
    </row>
    <row r="25" spans="1:8" x14ac:dyDescent="0.2">
      <c r="A25" s="227" t="s">
        <v>60</v>
      </c>
      <c r="B25" s="227" t="s">
        <v>61</v>
      </c>
      <c r="C25" s="197">
        <v>128794.66</v>
      </c>
      <c r="D25" s="199">
        <v>85</v>
      </c>
      <c r="E25" s="214">
        <v>-87594.92</v>
      </c>
      <c r="F25" s="215"/>
      <c r="G25" s="214">
        <v>41199.74</v>
      </c>
      <c r="H25" s="215">
        <v>85</v>
      </c>
    </row>
    <row r="26" spans="1:8" x14ac:dyDescent="0.2">
      <c r="A26" s="227" t="s">
        <v>62</v>
      </c>
      <c r="B26" s="227" t="s">
        <v>63</v>
      </c>
      <c r="C26" s="197">
        <v>30304.63</v>
      </c>
      <c r="D26" s="199">
        <v>20</v>
      </c>
      <c r="E26" s="214">
        <v>-25251.01</v>
      </c>
      <c r="F26" s="215"/>
      <c r="G26" s="214">
        <v>5053.62</v>
      </c>
      <c r="H26" s="215">
        <v>20</v>
      </c>
    </row>
    <row r="27" spans="1:8" x14ac:dyDescent="0.2">
      <c r="A27" s="227" t="s">
        <v>64</v>
      </c>
      <c r="B27" s="227" t="s">
        <v>65</v>
      </c>
      <c r="C27" s="197">
        <v>189141.23</v>
      </c>
      <c r="D27" s="199">
        <v>100</v>
      </c>
      <c r="E27" s="214">
        <v>-29093.14</v>
      </c>
      <c r="F27" s="215"/>
      <c r="G27" s="214">
        <v>160048.09</v>
      </c>
      <c r="H27" s="215">
        <v>100</v>
      </c>
    </row>
    <row r="28" spans="1:8" x14ac:dyDescent="0.2">
      <c r="A28" s="227" t="s">
        <v>66</v>
      </c>
      <c r="B28" s="227" t="s">
        <v>67</v>
      </c>
      <c r="C28" s="197">
        <v>7576.16</v>
      </c>
      <c r="D28" s="199">
        <v>5</v>
      </c>
      <c r="E28" s="214">
        <v>-7576.16</v>
      </c>
      <c r="F28" s="215">
        <v>-5</v>
      </c>
      <c r="G28" s="214">
        <v>0</v>
      </c>
      <c r="H28" s="215">
        <v>0</v>
      </c>
    </row>
    <row r="29" spans="1:8" x14ac:dyDescent="0.2">
      <c r="A29" s="227" t="s">
        <v>68</v>
      </c>
      <c r="B29" s="227" t="s">
        <v>69</v>
      </c>
      <c r="C29" s="197">
        <v>10606.62</v>
      </c>
      <c r="D29" s="199">
        <v>7</v>
      </c>
      <c r="E29" s="214">
        <v>-630.29999999999995</v>
      </c>
      <c r="F29" s="215"/>
      <c r="G29" s="214">
        <v>9976.32</v>
      </c>
      <c r="H29" s="215">
        <v>7</v>
      </c>
    </row>
    <row r="30" spans="1:8" x14ac:dyDescent="0.2">
      <c r="A30" s="227" t="s">
        <v>70</v>
      </c>
      <c r="B30" s="227" t="s">
        <v>71</v>
      </c>
      <c r="C30" s="197">
        <v>60609.25</v>
      </c>
      <c r="D30" s="199">
        <v>40</v>
      </c>
      <c r="E30" s="214">
        <v>-37958.47</v>
      </c>
      <c r="F30" s="215"/>
      <c r="G30" s="214">
        <v>22650.78</v>
      </c>
      <c r="H30" s="215">
        <v>40</v>
      </c>
    </row>
    <row r="31" spans="1:8" x14ac:dyDescent="0.2">
      <c r="A31" s="227" t="s">
        <v>72</v>
      </c>
      <c r="B31" s="227" t="s">
        <v>73</v>
      </c>
      <c r="C31" s="197">
        <v>59094.02</v>
      </c>
      <c r="D31" s="199">
        <v>39</v>
      </c>
      <c r="E31" s="214">
        <v>-22885.200000000001</v>
      </c>
      <c r="F31" s="215"/>
      <c r="G31" s="214">
        <v>36208.82</v>
      </c>
      <c r="H31" s="215">
        <v>39</v>
      </c>
    </row>
    <row r="32" spans="1:8" x14ac:dyDescent="0.2">
      <c r="A32" s="227" t="s">
        <v>74</v>
      </c>
      <c r="B32" s="227" t="s">
        <v>75</v>
      </c>
      <c r="C32" s="197">
        <v>4545.6899999999996</v>
      </c>
      <c r="D32" s="199">
        <v>3</v>
      </c>
      <c r="E32" s="214">
        <v>-4545.6899999999996</v>
      </c>
      <c r="F32" s="215">
        <v>-3</v>
      </c>
      <c r="G32" s="214">
        <v>0</v>
      </c>
      <c r="H32" s="215">
        <v>0</v>
      </c>
    </row>
    <row r="33" spans="1:9" x14ac:dyDescent="0.2">
      <c r="A33" s="227" t="s">
        <v>76</v>
      </c>
      <c r="B33" s="227" t="s">
        <v>77</v>
      </c>
      <c r="C33" s="197">
        <v>60609.25</v>
      </c>
      <c r="D33" s="199">
        <v>40</v>
      </c>
      <c r="E33" s="214">
        <v>-58082.44</v>
      </c>
      <c r="F33" s="215">
        <v>-39</v>
      </c>
      <c r="G33" s="214">
        <v>2526.81</v>
      </c>
      <c r="H33" s="215">
        <v>1</v>
      </c>
    </row>
    <row r="34" spans="1:9" x14ac:dyDescent="0.2">
      <c r="A34" s="227" t="s">
        <v>78</v>
      </c>
      <c r="B34" s="227" t="s">
        <v>79</v>
      </c>
      <c r="C34" s="197">
        <v>181827.75</v>
      </c>
      <c r="D34" s="199">
        <v>120</v>
      </c>
      <c r="E34" s="214">
        <v>-105688.04</v>
      </c>
      <c r="F34" s="215"/>
      <c r="G34" s="214">
        <v>76139.710000000006</v>
      </c>
      <c r="H34" s="215">
        <v>120</v>
      </c>
    </row>
    <row r="35" spans="1:9" x14ac:dyDescent="0.2">
      <c r="A35" s="227" t="s">
        <v>80</v>
      </c>
      <c r="B35" s="227" t="s">
        <v>81</v>
      </c>
      <c r="C35" s="197">
        <v>19698.009999999998</v>
      </c>
      <c r="D35" s="199">
        <v>13</v>
      </c>
      <c r="E35" s="214">
        <v>-19698.009999999998</v>
      </c>
      <c r="F35" s="215">
        <v>-13</v>
      </c>
      <c r="G35" s="214">
        <v>0</v>
      </c>
      <c r="H35" s="215">
        <v>0</v>
      </c>
    </row>
    <row r="36" spans="1:9" x14ac:dyDescent="0.2">
      <c r="A36" s="227" t="s">
        <v>82</v>
      </c>
      <c r="B36" s="227" t="s">
        <v>83</v>
      </c>
      <c r="C36" s="197">
        <v>7576.16</v>
      </c>
      <c r="D36" s="199">
        <v>5</v>
      </c>
      <c r="E36" s="214">
        <v>-7576.16</v>
      </c>
      <c r="F36" s="215">
        <v>-5</v>
      </c>
      <c r="G36" s="214">
        <v>0</v>
      </c>
      <c r="H36" s="215">
        <v>0</v>
      </c>
    </row>
    <row r="37" spans="1:9" x14ac:dyDescent="0.2">
      <c r="A37" s="227" t="s">
        <v>84</v>
      </c>
      <c r="B37" s="227" t="s">
        <v>85</v>
      </c>
      <c r="C37" s="197">
        <v>7576.16</v>
      </c>
      <c r="D37" s="199">
        <v>5</v>
      </c>
      <c r="E37" s="214">
        <v>-7576.16</v>
      </c>
      <c r="F37" s="215">
        <v>-5</v>
      </c>
      <c r="G37" s="214">
        <v>0</v>
      </c>
      <c r="H37" s="215">
        <v>0</v>
      </c>
    </row>
    <row r="38" spans="1:9" x14ac:dyDescent="0.2">
      <c r="A38" s="227" t="s">
        <v>86</v>
      </c>
      <c r="B38" s="227" t="s">
        <v>87</v>
      </c>
      <c r="C38" s="197">
        <v>98490.03</v>
      </c>
      <c r="D38" s="199">
        <v>65</v>
      </c>
      <c r="E38" s="214">
        <v>-58277.27</v>
      </c>
      <c r="F38" s="215"/>
      <c r="G38" s="214">
        <v>40212.76</v>
      </c>
      <c r="H38" s="215">
        <v>65</v>
      </c>
    </row>
    <row r="39" spans="1:9" ht="22.5" x14ac:dyDescent="0.2">
      <c r="A39" s="227" t="s">
        <v>90</v>
      </c>
      <c r="B39" s="227" t="s">
        <v>167</v>
      </c>
      <c r="C39" s="197">
        <v>47000.27</v>
      </c>
      <c r="D39" s="199">
        <v>22</v>
      </c>
      <c r="E39" s="214">
        <v>-7833.38</v>
      </c>
      <c r="F39" s="215"/>
      <c r="G39" s="214">
        <v>39166.89</v>
      </c>
      <c r="H39" s="215">
        <v>22</v>
      </c>
    </row>
    <row r="40" spans="1:9" ht="22.5" x14ac:dyDescent="0.2">
      <c r="A40" s="227" t="s">
        <v>196</v>
      </c>
      <c r="B40" s="227" t="s">
        <v>169</v>
      </c>
      <c r="C40" s="197">
        <v>7576.16</v>
      </c>
      <c r="D40" s="199">
        <v>5</v>
      </c>
      <c r="E40" s="214">
        <v>-7576.16</v>
      </c>
      <c r="F40" s="215">
        <v>-5</v>
      </c>
      <c r="G40" s="214">
        <v>0</v>
      </c>
      <c r="H40" s="215">
        <v>0</v>
      </c>
    </row>
    <row r="41" spans="1:9" ht="22.5" x14ac:dyDescent="0.2">
      <c r="A41" s="227" t="s">
        <v>118</v>
      </c>
      <c r="B41" s="227" t="s">
        <v>170</v>
      </c>
      <c r="C41" s="197">
        <v>30304.63</v>
      </c>
      <c r="D41" s="199">
        <v>20</v>
      </c>
      <c r="E41" s="214">
        <v>-7175.1</v>
      </c>
      <c r="F41" s="215"/>
      <c r="G41" s="214">
        <v>23129.53</v>
      </c>
      <c r="H41" s="215">
        <v>20</v>
      </c>
    </row>
    <row r="42" spans="1:9" x14ac:dyDescent="0.2">
      <c r="A42" s="227" t="s">
        <v>98</v>
      </c>
      <c r="B42" s="227" t="s">
        <v>99</v>
      </c>
      <c r="C42" s="197">
        <v>30304.63</v>
      </c>
      <c r="D42" s="199">
        <v>20</v>
      </c>
      <c r="E42" s="214">
        <v>-30304.63</v>
      </c>
      <c r="F42" s="215">
        <v>-20</v>
      </c>
      <c r="G42" s="214">
        <v>0</v>
      </c>
      <c r="H42" s="215">
        <v>0</v>
      </c>
    </row>
    <row r="43" spans="1:9" x14ac:dyDescent="0.2">
      <c r="A43" s="375" t="s">
        <v>100</v>
      </c>
      <c r="B43" s="375"/>
      <c r="C43" s="197">
        <f t="shared" ref="C43:H43" si="0">C5+C6+C7+C8+C9+C10+C11+C12+C13+C14+C15+C16+C17+C18+C19+C20+C21+C22+C23+C24+C25+C26+C27+C28+C29+C30+C31+C32+C33+C34+C35+C36+C37+C38+C39+C40+C41+C42</f>
        <v>3800200</v>
      </c>
      <c r="D43" s="198">
        <f t="shared" si="0"/>
        <v>2508</v>
      </c>
      <c r="E43" s="197">
        <f t="shared" si="0"/>
        <v>-1096141.45</v>
      </c>
      <c r="F43" s="198">
        <f t="shared" si="0"/>
        <v>0</v>
      </c>
      <c r="G43" s="197">
        <f t="shared" si="0"/>
        <v>2704058.55</v>
      </c>
      <c r="H43" s="198">
        <f t="shared" si="0"/>
        <v>2508</v>
      </c>
    </row>
    <row r="44" spans="1:9" x14ac:dyDescent="0.2">
      <c r="A44" s="6"/>
      <c r="B44" s="6"/>
      <c r="C44" s="6"/>
      <c r="D44" s="6"/>
      <c r="E44" s="224"/>
      <c r="F44" s="10"/>
      <c r="G44" s="224"/>
      <c r="H44" s="10"/>
      <c r="I44" s="10"/>
    </row>
    <row r="45" spans="1:9" x14ac:dyDescent="0.2">
      <c r="A45" s="6"/>
      <c r="B45" s="6"/>
      <c r="C45" s="6"/>
      <c r="D45" s="6"/>
      <c r="E45" s="224"/>
      <c r="F45" s="10"/>
      <c r="G45" s="224"/>
      <c r="H45" s="10"/>
      <c r="I45" s="10"/>
    </row>
    <row r="46" spans="1:9" x14ac:dyDescent="0.2">
      <c r="A46" s="6"/>
      <c r="B46" s="6"/>
      <c r="C46" s="6"/>
      <c r="D46" s="6"/>
      <c r="E46" s="224"/>
      <c r="F46" s="10"/>
      <c r="G46" s="224"/>
      <c r="H46" s="10"/>
      <c r="I46" s="10"/>
    </row>
    <row r="47" spans="1:9" x14ac:dyDescent="0.2">
      <c r="A47" s="6"/>
      <c r="B47" s="6"/>
      <c r="C47" s="6"/>
      <c r="D47" s="6"/>
      <c r="E47" s="224"/>
      <c r="F47" s="10"/>
      <c r="G47" s="224"/>
      <c r="H47" s="10"/>
      <c r="I47" s="10"/>
    </row>
    <row r="48" spans="1:9" x14ac:dyDescent="0.2">
      <c r="A48" s="6"/>
      <c r="B48" s="6"/>
      <c r="C48" s="6"/>
      <c r="D48" s="6"/>
      <c r="E48" s="224"/>
      <c r="F48" s="10"/>
      <c r="G48" s="224"/>
      <c r="H48" s="10"/>
      <c r="I48" s="10"/>
    </row>
    <row r="49" spans="1:7" s="10" customFormat="1" x14ac:dyDescent="0.2">
      <c r="A49" s="6"/>
      <c r="B49" s="6"/>
      <c r="C49" s="6"/>
      <c r="D49" s="6"/>
      <c r="E49" s="224"/>
      <c r="G49" s="224"/>
    </row>
    <row r="50" spans="1:7" s="10" customFormat="1" x14ac:dyDescent="0.2">
      <c r="A50" s="6"/>
      <c r="B50" s="6"/>
      <c r="C50" s="6"/>
      <c r="D50" s="6"/>
      <c r="E50" s="224"/>
      <c r="G50" s="224"/>
    </row>
    <row r="51" spans="1:7" s="10" customFormat="1" x14ac:dyDescent="0.2">
      <c r="A51" s="6"/>
      <c r="B51" s="6"/>
      <c r="C51" s="6"/>
      <c r="D51" s="6"/>
      <c r="E51" s="224"/>
      <c r="G51" s="224"/>
    </row>
    <row r="52" spans="1:7" s="10" customFormat="1" x14ac:dyDescent="0.2">
      <c r="A52" s="6"/>
      <c r="B52" s="6"/>
      <c r="C52" s="6"/>
      <c r="D52" s="6"/>
      <c r="E52" s="224"/>
      <c r="G52" s="224"/>
    </row>
    <row r="53" spans="1:7" s="10" customFormat="1" x14ac:dyDescent="0.2">
      <c r="A53" s="6"/>
      <c r="B53" s="6"/>
      <c r="C53" s="6"/>
      <c r="D53" s="6"/>
      <c r="E53" s="224"/>
      <c r="G53" s="224"/>
    </row>
    <row r="54" spans="1:7" s="10" customFormat="1" x14ac:dyDescent="0.2">
      <c r="A54" s="6"/>
      <c r="B54" s="6"/>
      <c r="C54" s="6"/>
      <c r="D54" s="6"/>
      <c r="E54" s="224"/>
      <c r="G54" s="224"/>
    </row>
    <row r="55" spans="1:7" s="10" customFormat="1" x14ac:dyDescent="0.2">
      <c r="A55" s="6"/>
      <c r="B55" s="6"/>
      <c r="C55" s="6"/>
      <c r="D55" s="6"/>
      <c r="E55" s="224"/>
      <c r="G55" s="224"/>
    </row>
    <row r="56" spans="1:7" s="10" customFormat="1" x14ac:dyDescent="0.2">
      <c r="A56" s="6"/>
      <c r="B56" s="6"/>
      <c r="C56" s="6"/>
      <c r="D56" s="6"/>
      <c r="E56" s="224"/>
      <c r="G56" s="224"/>
    </row>
    <row r="57" spans="1:7" s="10" customFormat="1" x14ac:dyDescent="0.2">
      <c r="A57" s="6"/>
      <c r="B57" s="6"/>
      <c r="C57" s="6"/>
      <c r="D57" s="6"/>
      <c r="E57" s="224"/>
      <c r="G57" s="224"/>
    </row>
    <row r="58" spans="1:7" s="10" customFormat="1" x14ac:dyDescent="0.2">
      <c r="A58" s="6"/>
      <c r="B58" s="6"/>
      <c r="C58" s="6"/>
      <c r="D58" s="6"/>
      <c r="E58" s="224"/>
      <c r="G58" s="224"/>
    </row>
    <row r="59" spans="1:7" s="10" customFormat="1" x14ac:dyDescent="0.2">
      <c r="A59" s="6"/>
      <c r="B59" s="6"/>
      <c r="C59" s="6"/>
      <c r="D59" s="6"/>
      <c r="E59" s="224"/>
      <c r="G59" s="224"/>
    </row>
    <row r="60" spans="1:7" s="10" customFormat="1" x14ac:dyDescent="0.2">
      <c r="A60" s="6"/>
      <c r="B60" s="6"/>
      <c r="C60" s="6"/>
      <c r="D60" s="6"/>
      <c r="E60" s="224"/>
      <c r="G60" s="224"/>
    </row>
    <row r="61" spans="1:7" s="10" customFormat="1" x14ac:dyDescent="0.2">
      <c r="A61" s="6"/>
      <c r="B61" s="6"/>
      <c r="C61" s="6"/>
      <c r="D61" s="6"/>
      <c r="E61" s="224"/>
      <c r="G61" s="224"/>
    </row>
    <row r="62" spans="1:7" s="10" customFormat="1" x14ac:dyDescent="0.2">
      <c r="A62" s="6"/>
      <c r="B62" s="6"/>
      <c r="C62" s="6"/>
      <c r="D62" s="6"/>
      <c r="E62" s="224"/>
      <c r="G62" s="224"/>
    </row>
    <row r="63" spans="1:7" s="10" customFormat="1" x14ac:dyDescent="0.2">
      <c r="A63" s="6"/>
      <c r="B63" s="6"/>
      <c r="C63" s="6"/>
      <c r="D63" s="6"/>
      <c r="E63" s="224"/>
      <c r="G63" s="224"/>
    </row>
    <row r="64" spans="1:7" s="10" customFormat="1" x14ac:dyDescent="0.2">
      <c r="A64" s="6"/>
      <c r="B64" s="6"/>
      <c r="C64" s="6"/>
      <c r="D64" s="6"/>
      <c r="E64" s="224"/>
      <c r="G64" s="224"/>
    </row>
    <row r="65" spans="1:7" s="10" customFormat="1" x14ac:dyDescent="0.2">
      <c r="A65" s="6"/>
      <c r="B65" s="6"/>
      <c r="C65" s="6"/>
      <c r="D65" s="6"/>
      <c r="E65" s="224"/>
      <c r="G65" s="224"/>
    </row>
    <row r="66" spans="1:7" s="10" customFormat="1" x14ac:dyDescent="0.2">
      <c r="A66" s="6"/>
      <c r="B66" s="6"/>
      <c r="C66" s="6"/>
      <c r="D66" s="6"/>
      <c r="E66" s="224"/>
      <c r="G66" s="224"/>
    </row>
    <row r="67" spans="1:7" s="10" customFormat="1" x14ac:dyDescent="0.2">
      <c r="A67" s="6"/>
      <c r="B67" s="6"/>
      <c r="C67" s="6"/>
      <c r="D67" s="6"/>
      <c r="E67" s="224"/>
      <c r="G67" s="224"/>
    </row>
    <row r="68" spans="1:7" s="10" customFormat="1" x14ac:dyDescent="0.2">
      <c r="A68" s="6"/>
      <c r="B68" s="6"/>
      <c r="C68" s="6"/>
      <c r="D68" s="6"/>
      <c r="E68" s="224"/>
      <c r="G68" s="224"/>
    </row>
    <row r="69" spans="1:7" s="10" customFormat="1" x14ac:dyDescent="0.2">
      <c r="A69" s="6"/>
      <c r="B69" s="6"/>
      <c r="C69" s="6"/>
      <c r="D69" s="6"/>
      <c r="E69" s="224"/>
      <c r="G69" s="224"/>
    </row>
    <row r="70" spans="1:7" s="10" customFormat="1" x14ac:dyDescent="0.2">
      <c r="A70" s="6"/>
      <c r="B70" s="6"/>
      <c r="C70" s="6"/>
      <c r="D70" s="6"/>
      <c r="E70" s="224"/>
      <c r="G70" s="224"/>
    </row>
    <row r="71" spans="1:7" s="10" customFormat="1" x14ac:dyDescent="0.2">
      <c r="A71" s="6"/>
      <c r="B71" s="6"/>
      <c r="C71" s="6"/>
      <c r="D71" s="6"/>
      <c r="E71" s="224"/>
      <c r="G71" s="224"/>
    </row>
    <row r="72" spans="1:7" s="10" customFormat="1" x14ac:dyDescent="0.2">
      <c r="A72" s="6"/>
      <c r="B72" s="6"/>
      <c r="C72" s="6"/>
      <c r="D72" s="6"/>
      <c r="E72" s="224"/>
      <c r="G72" s="224"/>
    </row>
    <row r="73" spans="1:7" s="10" customFormat="1" x14ac:dyDescent="0.2">
      <c r="A73" s="6"/>
      <c r="B73" s="6"/>
      <c r="C73" s="6"/>
      <c r="D73" s="6"/>
      <c r="E73" s="224"/>
      <c r="G73" s="224"/>
    </row>
    <row r="74" spans="1:7" s="10" customFormat="1" x14ac:dyDescent="0.2">
      <c r="A74" s="6"/>
      <c r="B74" s="6"/>
      <c r="C74" s="6"/>
      <c r="D74" s="6"/>
      <c r="E74" s="224"/>
      <c r="G74" s="224"/>
    </row>
    <row r="75" spans="1:7" s="10" customFormat="1" x14ac:dyDescent="0.2">
      <c r="A75" s="6"/>
      <c r="B75" s="6"/>
      <c r="C75" s="6"/>
      <c r="D75" s="6"/>
      <c r="E75" s="224"/>
      <c r="G75" s="224"/>
    </row>
    <row r="76" spans="1:7" s="10" customFormat="1" x14ac:dyDescent="0.2">
      <c r="A76" s="6"/>
      <c r="B76" s="6"/>
      <c r="C76" s="6"/>
      <c r="D76" s="6"/>
      <c r="E76" s="224"/>
      <c r="G76" s="224"/>
    </row>
    <row r="77" spans="1:7" s="10" customFormat="1" x14ac:dyDescent="0.2">
      <c r="A77" s="6"/>
      <c r="B77" s="6"/>
      <c r="C77" s="6"/>
      <c r="D77" s="6"/>
      <c r="E77" s="224"/>
      <c r="G77" s="224"/>
    </row>
    <row r="78" spans="1:7" s="10" customFormat="1" x14ac:dyDescent="0.2">
      <c r="A78" s="6"/>
      <c r="B78" s="6"/>
      <c r="C78" s="6"/>
      <c r="D78" s="6"/>
      <c r="E78" s="224"/>
      <c r="G78" s="224"/>
    </row>
    <row r="79" spans="1:7" s="10" customFormat="1" x14ac:dyDescent="0.2">
      <c r="A79" s="6"/>
      <c r="B79" s="6"/>
      <c r="C79" s="6"/>
      <c r="D79" s="6"/>
      <c r="E79" s="224"/>
      <c r="G79" s="224"/>
    </row>
    <row r="80" spans="1:7" s="10" customFormat="1" x14ac:dyDescent="0.2">
      <c r="A80" s="6"/>
      <c r="B80" s="6"/>
      <c r="C80" s="6"/>
      <c r="D80" s="6"/>
      <c r="E80" s="224"/>
      <c r="G80" s="224"/>
    </row>
    <row r="81" spans="1:7" s="10" customFormat="1" x14ac:dyDescent="0.2">
      <c r="A81" s="6"/>
      <c r="B81" s="6"/>
      <c r="C81" s="6"/>
      <c r="D81" s="6"/>
      <c r="E81" s="224"/>
      <c r="G81" s="224"/>
    </row>
  </sheetData>
  <mergeCells count="8">
    <mergeCell ref="A43:B4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outlinePr summaryBelow="0" summaryRight="0"/>
    <pageSetUpPr autoPageBreaks="0"/>
  </sheetPr>
  <dimension ref="A1:L56"/>
  <sheetViews>
    <sheetView view="pageBreakPreview" zoomScale="140" zoomScaleNormal="100" zoomScaleSheetLayoutView="140" workbookViewId="0">
      <selection activeCell="F1" sqref="F1:H1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376" t="s">
        <v>142</v>
      </c>
      <c r="G1" s="376"/>
      <c r="H1" s="376"/>
    </row>
    <row r="2" spans="1:12" ht="31.5" customHeight="1" x14ac:dyDescent="0.2">
      <c r="A2" s="377" t="s">
        <v>109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0</v>
      </c>
      <c r="B5" s="267" t="s">
        <v>1</v>
      </c>
      <c r="C5" s="268">
        <v>5512763.4000000004</v>
      </c>
      <c r="D5" s="269">
        <v>3380</v>
      </c>
      <c r="E5" s="270">
        <v>-2887465.27</v>
      </c>
      <c r="F5" s="271">
        <v>-1770</v>
      </c>
      <c r="G5" s="272">
        <f>C5+E5</f>
        <v>2625298.13</v>
      </c>
      <c r="H5" s="273">
        <f>D5+F5</f>
        <v>1610</v>
      </c>
      <c r="I5" s="10"/>
      <c r="J5" s="10"/>
      <c r="K5" s="10"/>
      <c r="L5" s="10"/>
    </row>
    <row r="6" spans="1:12" s="274" customFormat="1" ht="11.25" customHeight="1" x14ac:dyDescent="0.2">
      <c r="A6" s="267" t="s">
        <v>2</v>
      </c>
      <c r="B6" s="267" t="s">
        <v>3</v>
      </c>
      <c r="C6" s="268">
        <v>16929905.59</v>
      </c>
      <c r="D6" s="269">
        <v>5669</v>
      </c>
      <c r="E6" s="270">
        <v>-793919.18</v>
      </c>
      <c r="F6" s="271">
        <v>21</v>
      </c>
      <c r="G6" s="272">
        <f t="shared" ref="G6:G37" si="0">C6+E6</f>
        <v>16135986.41</v>
      </c>
      <c r="H6" s="273">
        <f t="shared" ref="H6:H37" si="1">D6+F6</f>
        <v>5690</v>
      </c>
      <c r="I6" s="10"/>
      <c r="J6" s="10"/>
      <c r="K6" s="10"/>
      <c r="L6" s="10"/>
    </row>
    <row r="7" spans="1:12" s="274" customFormat="1" ht="11.25" customHeight="1" x14ac:dyDescent="0.2">
      <c r="A7" s="267" t="s">
        <v>4</v>
      </c>
      <c r="B7" s="267" t="s">
        <v>5</v>
      </c>
      <c r="C7" s="268">
        <v>1513944.54</v>
      </c>
      <c r="D7" s="269">
        <v>970</v>
      </c>
      <c r="E7" s="270">
        <v>-10574.19</v>
      </c>
      <c r="F7" s="271">
        <v>0</v>
      </c>
      <c r="G7" s="272">
        <f t="shared" si="0"/>
        <v>1503370.35</v>
      </c>
      <c r="H7" s="273">
        <f t="shared" si="1"/>
        <v>970</v>
      </c>
      <c r="I7" s="10"/>
      <c r="J7" s="10"/>
      <c r="K7" s="10"/>
      <c r="L7" s="10"/>
    </row>
    <row r="8" spans="1:12" s="274" customFormat="1" ht="11.25" customHeight="1" x14ac:dyDescent="0.2">
      <c r="A8" s="267" t="s">
        <v>6</v>
      </c>
      <c r="B8" s="267" t="s">
        <v>7</v>
      </c>
      <c r="C8" s="268">
        <v>1168689.28</v>
      </c>
      <c r="D8" s="269">
        <v>800</v>
      </c>
      <c r="E8" s="270">
        <v>-145537.42000000001</v>
      </c>
      <c r="F8" s="271">
        <v>-99</v>
      </c>
      <c r="G8" s="272">
        <f t="shared" si="0"/>
        <v>1023151.86</v>
      </c>
      <c r="H8" s="273">
        <f t="shared" si="1"/>
        <v>701</v>
      </c>
      <c r="I8" s="10"/>
      <c r="J8" s="10"/>
      <c r="K8" s="10"/>
      <c r="L8" s="10"/>
    </row>
    <row r="9" spans="1:12" s="274" customFormat="1" ht="11.25" customHeight="1" x14ac:dyDescent="0.2">
      <c r="A9" s="267" t="s">
        <v>8</v>
      </c>
      <c r="B9" s="267" t="s">
        <v>9</v>
      </c>
      <c r="C9" s="268">
        <v>45201733.159999996</v>
      </c>
      <c r="D9" s="269">
        <v>15229</v>
      </c>
      <c r="E9" s="270">
        <v>4046522.16</v>
      </c>
      <c r="F9" s="271">
        <v>588</v>
      </c>
      <c r="G9" s="272">
        <f t="shared" si="0"/>
        <v>49248255.32</v>
      </c>
      <c r="H9" s="273">
        <f t="shared" si="1"/>
        <v>15817</v>
      </c>
      <c r="I9" s="10"/>
      <c r="J9" s="10"/>
      <c r="K9" s="10"/>
      <c r="L9" s="10"/>
    </row>
    <row r="10" spans="1:12" s="274" customFormat="1" ht="11.25" customHeight="1" x14ac:dyDescent="0.2">
      <c r="A10" s="267" t="s">
        <v>10</v>
      </c>
      <c r="B10" s="267" t="s">
        <v>11</v>
      </c>
      <c r="C10" s="268">
        <v>8497553.5199999996</v>
      </c>
      <c r="D10" s="269">
        <v>4673</v>
      </c>
      <c r="E10" s="270">
        <v>-1756853.57</v>
      </c>
      <c r="F10" s="271">
        <v>-956</v>
      </c>
      <c r="G10" s="272">
        <f t="shared" si="0"/>
        <v>6740699.9500000002</v>
      </c>
      <c r="H10" s="273">
        <f t="shared" si="1"/>
        <v>3717</v>
      </c>
      <c r="I10" s="10"/>
      <c r="J10" s="10"/>
      <c r="K10" s="10"/>
      <c r="L10" s="10"/>
    </row>
    <row r="11" spans="1:12" s="274" customFormat="1" ht="11.25" customHeight="1" x14ac:dyDescent="0.2">
      <c r="A11" s="267" t="s">
        <v>12</v>
      </c>
      <c r="B11" s="267" t="s">
        <v>13</v>
      </c>
      <c r="C11" s="268">
        <v>103301.01</v>
      </c>
      <c r="D11" s="269">
        <v>69</v>
      </c>
      <c r="E11" s="270">
        <v>-16622.47</v>
      </c>
      <c r="F11" s="271">
        <v>-11</v>
      </c>
      <c r="G11" s="272">
        <f t="shared" si="0"/>
        <v>86678.54</v>
      </c>
      <c r="H11" s="273">
        <f t="shared" si="1"/>
        <v>58</v>
      </c>
      <c r="I11" s="10"/>
      <c r="J11" s="10"/>
      <c r="K11" s="10"/>
      <c r="L11" s="10"/>
    </row>
    <row r="12" spans="1:12" s="274" customFormat="1" ht="11.25" customHeight="1" x14ac:dyDescent="0.2">
      <c r="A12" s="267" t="s">
        <v>14</v>
      </c>
      <c r="B12" s="267" t="s">
        <v>15</v>
      </c>
      <c r="C12" s="268">
        <v>3059243.49</v>
      </c>
      <c r="D12" s="269">
        <v>1665</v>
      </c>
      <c r="E12" s="270">
        <v>-5389.31</v>
      </c>
      <c r="F12" s="271">
        <v>-121</v>
      </c>
      <c r="G12" s="272">
        <f t="shared" si="0"/>
        <v>3053854.18</v>
      </c>
      <c r="H12" s="273">
        <f t="shared" si="1"/>
        <v>1544</v>
      </c>
      <c r="I12" s="10"/>
      <c r="J12" s="10"/>
      <c r="K12" s="10"/>
      <c r="L12" s="10"/>
    </row>
    <row r="13" spans="1:12" s="274" customFormat="1" ht="11.25" customHeight="1" x14ac:dyDescent="0.2">
      <c r="A13" s="267" t="s">
        <v>16</v>
      </c>
      <c r="B13" s="267" t="s">
        <v>17</v>
      </c>
      <c r="C13" s="268">
        <v>9535432.6099999994</v>
      </c>
      <c r="D13" s="269">
        <v>5616</v>
      </c>
      <c r="E13" s="270">
        <v>-71243.509999999995</v>
      </c>
      <c r="F13" s="271">
        <v>-31</v>
      </c>
      <c r="G13" s="272">
        <f t="shared" si="0"/>
        <v>9464189.0999999996</v>
      </c>
      <c r="H13" s="273">
        <f t="shared" si="1"/>
        <v>5585</v>
      </c>
      <c r="I13" s="10"/>
      <c r="J13" s="10"/>
      <c r="K13" s="10"/>
      <c r="L13" s="10"/>
    </row>
    <row r="14" spans="1:12" s="274" customFormat="1" ht="11.25" customHeight="1" x14ac:dyDescent="0.2">
      <c r="A14" s="267" t="s">
        <v>18</v>
      </c>
      <c r="B14" s="267" t="s">
        <v>19</v>
      </c>
      <c r="C14" s="268">
        <v>1248357.81</v>
      </c>
      <c r="D14" s="269">
        <v>850</v>
      </c>
      <c r="E14" s="270">
        <v>-319018.46999999997</v>
      </c>
      <c r="F14" s="271">
        <v>-220</v>
      </c>
      <c r="G14" s="272">
        <f t="shared" si="0"/>
        <v>929339.34</v>
      </c>
      <c r="H14" s="273">
        <f t="shared" si="1"/>
        <v>630</v>
      </c>
      <c r="I14" s="10"/>
      <c r="J14" s="10"/>
      <c r="K14" s="10"/>
      <c r="L14" s="10"/>
    </row>
    <row r="15" spans="1:12" s="274" customFormat="1" ht="21.75" customHeight="1" x14ac:dyDescent="0.2">
      <c r="A15" s="267" t="s">
        <v>20</v>
      </c>
      <c r="B15" s="267" t="s">
        <v>21</v>
      </c>
      <c r="C15" s="268">
        <v>19819246.34</v>
      </c>
      <c r="D15" s="269">
        <v>7402</v>
      </c>
      <c r="E15" s="270">
        <v>-221184.63</v>
      </c>
      <c r="F15" s="271">
        <v>115</v>
      </c>
      <c r="G15" s="272">
        <f t="shared" si="0"/>
        <v>19598061.710000001</v>
      </c>
      <c r="H15" s="273">
        <f t="shared" si="1"/>
        <v>7517</v>
      </c>
      <c r="I15" s="10"/>
      <c r="J15" s="10"/>
      <c r="K15" s="10"/>
      <c r="L15" s="10"/>
    </row>
    <row r="16" spans="1:12" s="274" customFormat="1" ht="11.25" customHeight="1" x14ac:dyDescent="0.2">
      <c r="A16" s="267" t="s">
        <v>22</v>
      </c>
      <c r="B16" s="267" t="s">
        <v>23</v>
      </c>
      <c r="C16" s="268">
        <v>3476850.61</v>
      </c>
      <c r="D16" s="269">
        <v>2380</v>
      </c>
      <c r="E16" s="270">
        <v>83265.210000000006</v>
      </c>
      <c r="F16" s="271">
        <v>57</v>
      </c>
      <c r="G16" s="272">
        <f t="shared" si="0"/>
        <v>3560115.82</v>
      </c>
      <c r="H16" s="273">
        <f t="shared" si="1"/>
        <v>2437</v>
      </c>
      <c r="I16" s="10"/>
      <c r="J16" s="10"/>
      <c r="K16" s="10"/>
      <c r="L16" s="10"/>
    </row>
    <row r="17" spans="1:12" s="274" customFormat="1" ht="11.25" customHeight="1" x14ac:dyDescent="0.2">
      <c r="A17" s="267" t="s">
        <v>24</v>
      </c>
      <c r="B17" s="267" t="s">
        <v>25</v>
      </c>
      <c r="C17" s="268">
        <v>8023410.4000000004</v>
      </c>
      <c r="D17" s="269">
        <v>5449</v>
      </c>
      <c r="E17" s="270">
        <v>67201.3</v>
      </c>
      <c r="F17" s="271">
        <v>45</v>
      </c>
      <c r="G17" s="272">
        <f t="shared" si="0"/>
        <v>8090611.7000000002</v>
      </c>
      <c r="H17" s="273">
        <f t="shared" si="1"/>
        <v>5494</v>
      </c>
      <c r="I17" s="10"/>
      <c r="J17" s="10"/>
      <c r="K17" s="10"/>
      <c r="L17" s="10"/>
    </row>
    <row r="18" spans="1:12" s="274" customFormat="1" ht="11.25" customHeight="1" x14ac:dyDescent="0.2">
      <c r="A18" s="267" t="s">
        <v>26</v>
      </c>
      <c r="B18" s="267" t="s">
        <v>27</v>
      </c>
      <c r="C18" s="268">
        <v>3345373.06</v>
      </c>
      <c r="D18" s="269">
        <v>2290</v>
      </c>
      <c r="E18" s="270">
        <v>-1826828.96</v>
      </c>
      <c r="F18" s="271">
        <v>-599</v>
      </c>
      <c r="G18" s="272">
        <f t="shared" si="0"/>
        <v>1518544.1</v>
      </c>
      <c r="H18" s="273">
        <f t="shared" si="1"/>
        <v>1691</v>
      </c>
      <c r="I18" s="10"/>
      <c r="J18" s="10"/>
      <c r="K18" s="10"/>
      <c r="L18" s="10"/>
    </row>
    <row r="19" spans="1:12" s="274" customFormat="1" ht="11.25" customHeight="1" x14ac:dyDescent="0.2">
      <c r="A19" s="267" t="s">
        <v>28</v>
      </c>
      <c r="B19" s="267" t="s">
        <v>29</v>
      </c>
      <c r="C19" s="268">
        <v>7154145.8399999999</v>
      </c>
      <c r="D19" s="269">
        <v>4846</v>
      </c>
      <c r="E19" s="270">
        <v>-751937.83</v>
      </c>
      <c r="F19" s="271">
        <v>-488</v>
      </c>
      <c r="G19" s="272">
        <f t="shared" si="0"/>
        <v>6402208.0099999998</v>
      </c>
      <c r="H19" s="273">
        <f t="shared" si="1"/>
        <v>4358</v>
      </c>
      <c r="I19" s="10"/>
      <c r="J19" s="10"/>
      <c r="K19" s="10"/>
      <c r="L19" s="10"/>
    </row>
    <row r="20" spans="1:12" s="274" customFormat="1" ht="11.25" customHeight="1" x14ac:dyDescent="0.2">
      <c r="A20" s="267" t="s">
        <v>30</v>
      </c>
      <c r="B20" s="267" t="s">
        <v>31</v>
      </c>
      <c r="C20" s="268">
        <v>370084.67</v>
      </c>
      <c r="D20" s="269">
        <v>253</v>
      </c>
      <c r="E20" s="270">
        <v>8278.07</v>
      </c>
      <c r="F20" s="271">
        <v>6</v>
      </c>
      <c r="G20" s="272">
        <f t="shared" si="0"/>
        <v>378362.74</v>
      </c>
      <c r="H20" s="273">
        <f t="shared" si="1"/>
        <v>259</v>
      </c>
      <c r="I20" s="10"/>
      <c r="J20" s="10"/>
      <c r="K20" s="10"/>
      <c r="L20" s="10"/>
    </row>
    <row r="21" spans="1:12" s="274" customFormat="1" ht="11.25" customHeight="1" x14ac:dyDescent="0.2">
      <c r="A21" s="267" t="s">
        <v>32</v>
      </c>
      <c r="B21" s="267" t="s">
        <v>33</v>
      </c>
      <c r="C21" s="268">
        <v>1644545.64</v>
      </c>
      <c r="D21" s="269">
        <v>1114</v>
      </c>
      <c r="E21" s="270">
        <v>-90547.88</v>
      </c>
      <c r="F21" s="271">
        <v>-64</v>
      </c>
      <c r="G21" s="272">
        <f t="shared" si="0"/>
        <v>1553997.76</v>
      </c>
      <c r="H21" s="273">
        <f t="shared" si="1"/>
        <v>1050</v>
      </c>
      <c r="I21" s="10"/>
      <c r="J21" s="10"/>
      <c r="K21" s="10"/>
      <c r="L21" s="10"/>
    </row>
    <row r="22" spans="1:12" s="274" customFormat="1" ht="21.75" customHeight="1" x14ac:dyDescent="0.2">
      <c r="A22" s="267" t="s">
        <v>34</v>
      </c>
      <c r="B22" s="267" t="s">
        <v>35</v>
      </c>
      <c r="C22" s="268">
        <v>14683690.220000001</v>
      </c>
      <c r="D22" s="269">
        <v>8032</v>
      </c>
      <c r="E22" s="270">
        <v>357049.27</v>
      </c>
      <c r="F22" s="271">
        <v>261</v>
      </c>
      <c r="G22" s="272">
        <f t="shared" si="0"/>
        <v>15040739.49</v>
      </c>
      <c r="H22" s="273">
        <f t="shared" si="1"/>
        <v>8293</v>
      </c>
      <c r="I22" s="10"/>
      <c r="J22" s="10"/>
      <c r="K22" s="10"/>
      <c r="L22" s="10"/>
    </row>
    <row r="23" spans="1:12" s="274" customFormat="1" ht="11.25" customHeight="1" x14ac:dyDescent="0.2">
      <c r="A23" s="267" t="s">
        <v>36</v>
      </c>
      <c r="B23" s="267" t="s">
        <v>37</v>
      </c>
      <c r="C23" s="268">
        <v>6605791.2199999997</v>
      </c>
      <c r="D23" s="269">
        <v>4210</v>
      </c>
      <c r="E23" s="270">
        <v>450256.62</v>
      </c>
      <c r="F23" s="271">
        <v>257</v>
      </c>
      <c r="G23" s="272">
        <f t="shared" si="0"/>
        <v>7056047.8399999999</v>
      </c>
      <c r="H23" s="273">
        <f t="shared" si="1"/>
        <v>4467</v>
      </c>
      <c r="I23" s="10"/>
      <c r="J23" s="10"/>
      <c r="K23" s="10"/>
      <c r="L23" s="10"/>
    </row>
    <row r="24" spans="1:12" s="274" customFormat="1" ht="11.25" customHeight="1" x14ac:dyDescent="0.2">
      <c r="A24" s="267" t="s">
        <v>38</v>
      </c>
      <c r="B24" s="267" t="s">
        <v>39</v>
      </c>
      <c r="C24" s="268">
        <v>5045078.3600000003</v>
      </c>
      <c r="D24" s="269">
        <v>2876</v>
      </c>
      <c r="E24" s="270">
        <v>686493.55</v>
      </c>
      <c r="F24" s="271">
        <v>328</v>
      </c>
      <c r="G24" s="272">
        <f t="shared" si="0"/>
        <v>5731571.9100000001</v>
      </c>
      <c r="H24" s="273">
        <f t="shared" si="1"/>
        <v>3204</v>
      </c>
      <c r="I24" s="10"/>
      <c r="J24" s="10"/>
      <c r="K24" s="10"/>
      <c r="L24" s="10"/>
    </row>
    <row r="25" spans="1:12" s="274" customFormat="1" ht="11.25" customHeight="1" x14ac:dyDescent="0.2">
      <c r="A25" s="267" t="s">
        <v>40</v>
      </c>
      <c r="B25" s="267" t="s">
        <v>41</v>
      </c>
      <c r="C25" s="268">
        <v>1677376.25</v>
      </c>
      <c r="D25" s="269">
        <v>1127</v>
      </c>
      <c r="E25" s="270">
        <v>-97438.47</v>
      </c>
      <c r="F25" s="271">
        <v>-66</v>
      </c>
      <c r="G25" s="272">
        <f t="shared" si="0"/>
        <v>1579937.78</v>
      </c>
      <c r="H25" s="273">
        <f t="shared" si="1"/>
        <v>1061</v>
      </c>
      <c r="I25" s="10"/>
      <c r="J25" s="10"/>
      <c r="K25" s="10"/>
      <c r="L25" s="10"/>
    </row>
    <row r="26" spans="1:12" s="274" customFormat="1" ht="11.25" customHeight="1" x14ac:dyDescent="0.2">
      <c r="A26" s="267" t="s">
        <v>42</v>
      </c>
      <c r="B26" s="267" t="s">
        <v>43</v>
      </c>
      <c r="C26" s="268">
        <v>701462.72</v>
      </c>
      <c r="D26" s="269">
        <v>486</v>
      </c>
      <c r="E26" s="270">
        <v>91349.5</v>
      </c>
      <c r="F26" s="271">
        <v>62</v>
      </c>
      <c r="G26" s="272">
        <f t="shared" si="0"/>
        <v>792812.22</v>
      </c>
      <c r="H26" s="273">
        <f t="shared" si="1"/>
        <v>548</v>
      </c>
      <c r="I26" s="10"/>
      <c r="J26" s="10"/>
      <c r="K26" s="10"/>
      <c r="L26" s="10"/>
    </row>
    <row r="27" spans="1:12" s="274" customFormat="1" ht="11.25" customHeight="1" x14ac:dyDescent="0.2">
      <c r="A27" s="267" t="s">
        <v>44</v>
      </c>
      <c r="B27" s="267" t="s">
        <v>45</v>
      </c>
      <c r="C27" s="268">
        <v>1193036.0900000001</v>
      </c>
      <c r="D27" s="269">
        <v>817</v>
      </c>
      <c r="E27" s="270">
        <v>-44800.13</v>
      </c>
      <c r="F27" s="271">
        <v>-31</v>
      </c>
      <c r="G27" s="272">
        <f t="shared" si="0"/>
        <v>1148235.96</v>
      </c>
      <c r="H27" s="273">
        <f t="shared" si="1"/>
        <v>786</v>
      </c>
      <c r="I27" s="10"/>
      <c r="J27" s="10"/>
      <c r="K27" s="10"/>
      <c r="L27" s="10"/>
    </row>
    <row r="28" spans="1:12" s="274" customFormat="1" ht="21.75" customHeight="1" x14ac:dyDescent="0.2">
      <c r="A28" s="267" t="s">
        <v>46</v>
      </c>
      <c r="B28" s="267" t="s">
        <v>47</v>
      </c>
      <c r="C28" s="268">
        <v>2313134.94</v>
      </c>
      <c r="D28" s="269">
        <v>1570</v>
      </c>
      <c r="E28" s="270">
        <v>-2048.2399999999998</v>
      </c>
      <c r="F28" s="271">
        <v>41</v>
      </c>
      <c r="G28" s="272">
        <f t="shared" si="0"/>
        <v>2311086.7000000002</v>
      </c>
      <c r="H28" s="273">
        <f t="shared" si="1"/>
        <v>1611</v>
      </c>
      <c r="I28" s="10"/>
      <c r="J28" s="10"/>
      <c r="K28" s="10"/>
      <c r="L28" s="10"/>
    </row>
    <row r="29" spans="1:12" s="274" customFormat="1" ht="11.25" customHeight="1" x14ac:dyDescent="0.2">
      <c r="A29" s="267" t="s">
        <v>48</v>
      </c>
      <c r="B29" s="267" t="s">
        <v>49</v>
      </c>
      <c r="C29" s="268">
        <v>3625286.7</v>
      </c>
      <c r="D29" s="269">
        <v>2454</v>
      </c>
      <c r="E29" s="270">
        <v>-832947.42</v>
      </c>
      <c r="F29" s="271">
        <v>-571</v>
      </c>
      <c r="G29" s="272">
        <f t="shared" si="0"/>
        <v>2792339.28</v>
      </c>
      <c r="H29" s="273">
        <f t="shared" si="1"/>
        <v>1883</v>
      </c>
      <c r="I29" s="10"/>
      <c r="J29" s="10"/>
      <c r="K29" s="10"/>
      <c r="L29" s="10"/>
    </row>
    <row r="30" spans="1:12" s="274" customFormat="1" ht="11.25" customHeight="1" x14ac:dyDescent="0.2">
      <c r="A30" s="267" t="s">
        <v>50</v>
      </c>
      <c r="B30" s="267" t="s">
        <v>51</v>
      </c>
      <c r="C30" s="268">
        <v>1421653.01</v>
      </c>
      <c r="D30" s="269">
        <v>965</v>
      </c>
      <c r="E30" s="270">
        <v>203068.76</v>
      </c>
      <c r="F30" s="271">
        <v>139</v>
      </c>
      <c r="G30" s="272">
        <f t="shared" si="0"/>
        <v>1624721.77</v>
      </c>
      <c r="H30" s="273">
        <f t="shared" si="1"/>
        <v>1104</v>
      </c>
      <c r="I30" s="10"/>
      <c r="J30" s="10"/>
      <c r="K30" s="10"/>
      <c r="L30" s="10"/>
    </row>
    <row r="31" spans="1:12" s="274" customFormat="1" ht="11.25" customHeight="1" x14ac:dyDescent="0.2">
      <c r="A31" s="267" t="s">
        <v>52</v>
      </c>
      <c r="B31" s="267" t="s">
        <v>53</v>
      </c>
      <c r="C31" s="268">
        <v>1116828.6299999999</v>
      </c>
      <c r="D31" s="269">
        <v>753</v>
      </c>
      <c r="E31" s="270">
        <v>-4838.91</v>
      </c>
      <c r="F31" s="271">
        <v>-3</v>
      </c>
      <c r="G31" s="272">
        <f t="shared" si="0"/>
        <v>1111989.72</v>
      </c>
      <c r="H31" s="273">
        <f t="shared" si="1"/>
        <v>750</v>
      </c>
      <c r="I31" s="10"/>
      <c r="J31" s="10"/>
      <c r="K31" s="10"/>
      <c r="L31" s="10"/>
    </row>
    <row r="32" spans="1:12" s="274" customFormat="1" ht="11.25" customHeight="1" x14ac:dyDescent="0.2">
      <c r="A32" s="267" t="s">
        <v>54</v>
      </c>
      <c r="B32" s="267" t="s">
        <v>55</v>
      </c>
      <c r="C32" s="268">
        <v>5348241.4400000004</v>
      </c>
      <c r="D32" s="269">
        <v>3657</v>
      </c>
      <c r="E32" s="270">
        <v>670055.29</v>
      </c>
      <c r="F32" s="271">
        <v>463</v>
      </c>
      <c r="G32" s="272">
        <f t="shared" si="0"/>
        <v>6018296.7300000004</v>
      </c>
      <c r="H32" s="273">
        <f t="shared" si="1"/>
        <v>4120</v>
      </c>
      <c r="I32" s="10"/>
      <c r="J32" s="10"/>
      <c r="K32" s="10"/>
      <c r="L32" s="10"/>
    </row>
    <row r="33" spans="1:12" s="274" customFormat="1" ht="11.25" customHeight="1" x14ac:dyDescent="0.2">
      <c r="A33" s="267" t="s">
        <v>56</v>
      </c>
      <c r="B33" s="267" t="s">
        <v>57</v>
      </c>
      <c r="C33" s="268">
        <v>4476073.3099999996</v>
      </c>
      <c r="D33" s="269">
        <v>2821</v>
      </c>
      <c r="E33" s="270">
        <v>447702.79</v>
      </c>
      <c r="F33" s="271">
        <v>296</v>
      </c>
      <c r="G33" s="272">
        <f t="shared" si="0"/>
        <v>4923776.0999999996</v>
      </c>
      <c r="H33" s="273">
        <f t="shared" si="1"/>
        <v>3117</v>
      </c>
      <c r="I33" s="10"/>
      <c r="J33" s="10"/>
      <c r="K33" s="10"/>
      <c r="L33" s="10"/>
    </row>
    <row r="34" spans="1:12" s="274" customFormat="1" ht="11.25" customHeight="1" x14ac:dyDescent="0.2">
      <c r="A34" s="267" t="s">
        <v>58</v>
      </c>
      <c r="B34" s="267" t="s">
        <v>59</v>
      </c>
      <c r="C34" s="268">
        <v>632409.37</v>
      </c>
      <c r="D34" s="269">
        <v>423</v>
      </c>
      <c r="E34" s="270">
        <v>-122071.43</v>
      </c>
      <c r="F34" s="271">
        <v>-82</v>
      </c>
      <c r="G34" s="272">
        <f t="shared" si="0"/>
        <v>510337.94</v>
      </c>
      <c r="H34" s="273">
        <f t="shared" si="1"/>
        <v>341</v>
      </c>
      <c r="I34" s="10"/>
      <c r="J34" s="10"/>
      <c r="K34" s="10"/>
      <c r="L34" s="10"/>
    </row>
    <row r="35" spans="1:12" s="274" customFormat="1" ht="11.25" customHeight="1" x14ac:dyDescent="0.2">
      <c r="A35" s="267" t="s">
        <v>60</v>
      </c>
      <c r="B35" s="267" t="s">
        <v>61</v>
      </c>
      <c r="C35" s="268">
        <v>2058920.48</v>
      </c>
      <c r="D35" s="269">
        <v>1401</v>
      </c>
      <c r="E35" s="270">
        <v>251245.31</v>
      </c>
      <c r="F35" s="271">
        <v>52</v>
      </c>
      <c r="G35" s="272">
        <f t="shared" si="0"/>
        <v>2310165.79</v>
      </c>
      <c r="H35" s="273">
        <f t="shared" si="1"/>
        <v>1453</v>
      </c>
      <c r="I35" s="10"/>
      <c r="J35" s="10"/>
      <c r="K35" s="10"/>
      <c r="L35" s="10"/>
    </row>
    <row r="36" spans="1:12" s="274" customFormat="1" ht="11.25" customHeight="1" x14ac:dyDescent="0.2">
      <c r="A36" s="267" t="s">
        <v>62</v>
      </c>
      <c r="B36" s="267" t="s">
        <v>63</v>
      </c>
      <c r="C36" s="268">
        <v>3840705.54</v>
      </c>
      <c r="D36" s="269">
        <v>1593</v>
      </c>
      <c r="E36" s="270">
        <v>-12480.73</v>
      </c>
      <c r="F36" s="271">
        <v>178</v>
      </c>
      <c r="G36" s="272">
        <f t="shared" si="0"/>
        <v>3828224.81</v>
      </c>
      <c r="H36" s="273">
        <f t="shared" si="1"/>
        <v>1771</v>
      </c>
      <c r="I36" s="10"/>
      <c r="J36" s="10"/>
      <c r="K36" s="10"/>
      <c r="L36" s="10"/>
    </row>
    <row r="37" spans="1:12" s="274" customFormat="1" ht="11.25" customHeight="1" x14ac:dyDescent="0.2">
      <c r="A37" s="267" t="s">
        <v>64</v>
      </c>
      <c r="B37" s="267" t="s">
        <v>65</v>
      </c>
      <c r="C37" s="268">
        <v>5390261.5800000001</v>
      </c>
      <c r="D37" s="269">
        <v>3055</v>
      </c>
      <c r="E37" s="270">
        <v>239453.17</v>
      </c>
      <c r="F37" s="271">
        <v>118</v>
      </c>
      <c r="G37" s="272">
        <f t="shared" si="0"/>
        <v>5629714.75</v>
      </c>
      <c r="H37" s="273">
        <f t="shared" si="1"/>
        <v>3173</v>
      </c>
      <c r="I37" s="10"/>
      <c r="J37" s="10"/>
      <c r="K37" s="10"/>
      <c r="L37" s="10"/>
    </row>
    <row r="38" spans="1:12" s="274" customFormat="1" ht="11.25" customHeight="1" x14ac:dyDescent="0.2">
      <c r="A38" s="267" t="s">
        <v>66</v>
      </c>
      <c r="B38" s="267" t="s">
        <v>67</v>
      </c>
      <c r="C38" s="268">
        <v>226711.89</v>
      </c>
      <c r="D38" s="269">
        <v>148</v>
      </c>
      <c r="E38" s="270">
        <v>39500.239999999998</v>
      </c>
      <c r="F38" s="271">
        <v>25</v>
      </c>
      <c r="G38" s="272">
        <f t="shared" ref="G38:G54" si="2">C38+E38</f>
        <v>266212.13</v>
      </c>
      <c r="H38" s="273">
        <f t="shared" ref="H38:H54" si="3">D38+F38</f>
        <v>173</v>
      </c>
      <c r="I38" s="10"/>
      <c r="J38" s="10"/>
      <c r="K38" s="10"/>
      <c r="L38" s="10"/>
    </row>
    <row r="39" spans="1:12" s="274" customFormat="1" ht="11.25" customHeight="1" x14ac:dyDescent="0.2">
      <c r="A39" s="267" t="s">
        <v>68</v>
      </c>
      <c r="B39" s="267" t="s">
        <v>69</v>
      </c>
      <c r="C39" s="268">
        <v>3170695.94</v>
      </c>
      <c r="D39" s="269">
        <v>1891</v>
      </c>
      <c r="E39" s="270">
        <v>-56856.76</v>
      </c>
      <c r="F39" s="271">
        <v>-140</v>
      </c>
      <c r="G39" s="272">
        <f t="shared" si="2"/>
        <v>3113839.18</v>
      </c>
      <c r="H39" s="273">
        <f t="shared" si="3"/>
        <v>1751</v>
      </c>
      <c r="I39" s="10"/>
      <c r="J39" s="10"/>
      <c r="K39" s="10"/>
      <c r="L39" s="10"/>
    </row>
    <row r="40" spans="1:12" s="274" customFormat="1" ht="11.25" customHeight="1" x14ac:dyDescent="0.2">
      <c r="A40" s="267" t="s">
        <v>70</v>
      </c>
      <c r="B40" s="267" t="s">
        <v>71</v>
      </c>
      <c r="C40" s="268">
        <v>1405094.86</v>
      </c>
      <c r="D40" s="269">
        <v>941</v>
      </c>
      <c r="E40" s="270">
        <v>-16724.32</v>
      </c>
      <c r="F40" s="271">
        <v>-11</v>
      </c>
      <c r="G40" s="272">
        <f t="shared" si="2"/>
        <v>1388370.54</v>
      </c>
      <c r="H40" s="273">
        <f t="shared" si="3"/>
        <v>930</v>
      </c>
      <c r="I40" s="10"/>
      <c r="J40" s="10"/>
      <c r="K40" s="10"/>
      <c r="L40" s="10"/>
    </row>
    <row r="41" spans="1:12" s="274" customFormat="1" ht="11.25" customHeight="1" x14ac:dyDescent="0.2">
      <c r="A41" s="267" t="s">
        <v>72</v>
      </c>
      <c r="B41" s="267" t="s">
        <v>73</v>
      </c>
      <c r="C41" s="268">
        <v>2425499.83</v>
      </c>
      <c r="D41" s="269">
        <v>1651</v>
      </c>
      <c r="E41" s="270">
        <v>-46424.85</v>
      </c>
      <c r="F41" s="271">
        <v>-68</v>
      </c>
      <c r="G41" s="272">
        <f t="shared" si="2"/>
        <v>2379074.98</v>
      </c>
      <c r="H41" s="273">
        <f t="shared" si="3"/>
        <v>1583</v>
      </c>
      <c r="I41" s="10"/>
      <c r="J41" s="10"/>
      <c r="K41" s="10"/>
      <c r="L41" s="10"/>
    </row>
    <row r="42" spans="1:12" s="274" customFormat="1" ht="11.25" customHeight="1" x14ac:dyDescent="0.2">
      <c r="A42" s="267" t="s">
        <v>74</v>
      </c>
      <c r="B42" s="267" t="s">
        <v>75</v>
      </c>
      <c r="C42" s="268">
        <v>1131614.3500000001</v>
      </c>
      <c r="D42" s="269">
        <v>761</v>
      </c>
      <c r="E42" s="270">
        <v>-77571.070000000007</v>
      </c>
      <c r="F42" s="271">
        <v>-50</v>
      </c>
      <c r="G42" s="272">
        <f t="shared" si="2"/>
        <v>1054043.28</v>
      </c>
      <c r="H42" s="273">
        <f t="shared" si="3"/>
        <v>711</v>
      </c>
      <c r="I42" s="10"/>
      <c r="J42" s="10"/>
      <c r="K42" s="10"/>
      <c r="L42" s="10"/>
    </row>
    <row r="43" spans="1:12" s="274" customFormat="1" ht="11.25" customHeight="1" x14ac:dyDescent="0.2">
      <c r="A43" s="267" t="s">
        <v>76</v>
      </c>
      <c r="B43" s="267" t="s">
        <v>77</v>
      </c>
      <c r="C43" s="268">
        <v>4553238.8099999996</v>
      </c>
      <c r="D43" s="269">
        <v>3056</v>
      </c>
      <c r="E43" s="270">
        <v>-209974.53</v>
      </c>
      <c r="F43" s="271">
        <v>-187</v>
      </c>
      <c r="G43" s="272">
        <f t="shared" si="2"/>
        <v>4343264.28</v>
      </c>
      <c r="H43" s="273">
        <f t="shared" si="3"/>
        <v>2869</v>
      </c>
      <c r="I43" s="10"/>
      <c r="J43" s="10"/>
      <c r="K43" s="10"/>
      <c r="L43" s="10"/>
    </row>
    <row r="44" spans="1:12" s="274" customFormat="1" ht="11.25" customHeight="1" x14ac:dyDescent="0.2">
      <c r="A44" s="267" t="s">
        <v>78</v>
      </c>
      <c r="B44" s="267" t="s">
        <v>79</v>
      </c>
      <c r="C44" s="268">
        <v>5478343.3700000001</v>
      </c>
      <c r="D44" s="269">
        <v>3273</v>
      </c>
      <c r="E44" s="270">
        <v>333951.25</v>
      </c>
      <c r="F44" s="271">
        <v>245</v>
      </c>
      <c r="G44" s="272">
        <f t="shared" si="2"/>
        <v>5812294.6200000001</v>
      </c>
      <c r="H44" s="273">
        <f t="shared" si="3"/>
        <v>3518</v>
      </c>
      <c r="I44" s="10"/>
      <c r="J44" s="10"/>
      <c r="K44" s="10"/>
      <c r="L44" s="10"/>
    </row>
    <row r="45" spans="1:12" s="274" customFormat="1" ht="11.25" customHeight="1" x14ac:dyDescent="0.2">
      <c r="A45" s="267" t="s">
        <v>80</v>
      </c>
      <c r="B45" s="267" t="s">
        <v>81</v>
      </c>
      <c r="C45" s="268">
        <v>2236823.65</v>
      </c>
      <c r="D45" s="269">
        <v>1354</v>
      </c>
      <c r="E45" s="270">
        <v>56074.93</v>
      </c>
      <c r="F45" s="271">
        <v>22</v>
      </c>
      <c r="G45" s="272">
        <f t="shared" si="2"/>
        <v>2292898.58</v>
      </c>
      <c r="H45" s="273">
        <f t="shared" si="3"/>
        <v>1376</v>
      </c>
      <c r="I45" s="10"/>
      <c r="J45" s="10"/>
      <c r="K45" s="10"/>
      <c r="L45" s="10"/>
    </row>
    <row r="46" spans="1:12" s="274" customFormat="1" ht="11.25" customHeight="1" x14ac:dyDescent="0.2">
      <c r="A46" s="267" t="s">
        <v>82</v>
      </c>
      <c r="B46" s="267" t="s">
        <v>83</v>
      </c>
      <c r="C46" s="268">
        <v>1780631.79</v>
      </c>
      <c r="D46" s="269">
        <v>890</v>
      </c>
      <c r="E46" s="270">
        <v>-35392.19</v>
      </c>
      <c r="F46" s="271">
        <v>-4</v>
      </c>
      <c r="G46" s="272">
        <f t="shared" si="2"/>
        <v>1745239.6</v>
      </c>
      <c r="H46" s="273">
        <f t="shared" si="3"/>
        <v>886</v>
      </c>
      <c r="I46" s="10"/>
      <c r="J46" s="10"/>
      <c r="K46" s="10"/>
      <c r="L46" s="10"/>
    </row>
    <row r="47" spans="1:12" s="274" customFormat="1" ht="11.25" customHeight="1" x14ac:dyDescent="0.2">
      <c r="A47" s="267" t="s">
        <v>84</v>
      </c>
      <c r="B47" s="267" t="s">
        <v>85</v>
      </c>
      <c r="C47" s="268">
        <v>1585209.52</v>
      </c>
      <c r="D47" s="269">
        <v>921</v>
      </c>
      <c r="E47" s="270">
        <v>-21491.56</v>
      </c>
      <c r="F47" s="271">
        <v>-4</v>
      </c>
      <c r="G47" s="272">
        <f t="shared" si="2"/>
        <v>1563717.96</v>
      </c>
      <c r="H47" s="273">
        <f t="shared" si="3"/>
        <v>917</v>
      </c>
      <c r="I47" s="10"/>
      <c r="J47" s="10"/>
      <c r="K47" s="10"/>
      <c r="L47" s="10"/>
    </row>
    <row r="48" spans="1:12" s="274" customFormat="1" ht="11.25" customHeight="1" x14ac:dyDescent="0.2">
      <c r="A48" s="267" t="s">
        <v>86</v>
      </c>
      <c r="B48" s="267" t="s">
        <v>87</v>
      </c>
      <c r="C48" s="268">
        <v>2294868.67</v>
      </c>
      <c r="D48" s="269">
        <v>1325</v>
      </c>
      <c r="E48" s="270">
        <v>184343.21</v>
      </c>
      <c r="F48" s="271">
        <v>132</v>
      </c>
      <c r="G48" s="272">
        <f t="shared" si="2"/>
        <v>2479211.88</v>
      </c>
      <c r="H48" s="273">
        <f t="shared" si="3"/>
        <v>1457</v>
      </c>
      <c r="I48" s="10"/>
      <c r="J48" s="10"/>
      <c r="K48" s="10"/>
      <c r="L48" s="10"/>
    </row>
    <row r="49" spans="1:12" s="274" customFormat="1" ht="21.75" customHeight="1" x14ac:dyDescent="0.2">
      <c r="A49" s="267" t="s">
        <v>88</v>
      </c>
      <c r="B49" s="267" t="s">
        <v>89</v>
      </c>
      <c r="C49" s="268">
        <v>868702.08</v>
      </c>
      <c r="D49" s="269">
        <v>281</v>
      </c>
      <c r="E49" s="270">
        <v>-136345.57</v>
      </c>
      <c r="F49" s="271">
        <v>-34</v>
      </c>
      <c r="G49" s="272">
        <f t="shared" si="2"/>
        <v>732356.51</v>
      </c>
      <c r="H49" s="273">
        <f t="shared" si="3"/>
        <v>247</v>
      </c>
      <c r="I49" s="10"/>
      <c r="J49" s="10"/>
      <c r="K49" s="10"/>
      <c r="L49" s="10"/>
    </row>
    <row r="50" spans="1:12" s="274" customFormat="1" ht="21.75" customHeight="1" x14ac:dyDescent="0.2">
      <c r="A50" s="267" t="s">
        <v>90</v>
      </c>
      <c r="B50" s="267" t="s">
        <v>91</v>
      </c>
      <c r="C50" s="268">
        <v>5967670.2699999996</v>
      </c>
      <c r="D50" s="269">
        <v>3189</v>
      </c>
      <c r="E50" s="270">
        <v>131325.42000000001</v>
      </c>
      <c r="F50" s="271">
        <v>126</v>
      </c>
      <c r="G50" s="272">
        <f t="shared" si="2"/>
        <v>6098995.6900000004</v>
      </c>
      <c r="H50" s="273">
        <f t="shared" si="3"/>
        <v>3315</v>
      </c>
      <c r="I50" s="10"/>
      <c r="J50" s="10"/>
      <c r="K50" s="10"/>
      <c r="L50" s="10"/>
    </row>
    <row r="51" spans="1:12" s="274" customFormat="1" ht="11.25" customHeight="1" x14ac:dyDescent="0.2">
      <c r="A51" s="267" t="s">
        <v>92</v>
      </c>
      <c r="B51" s="267" t="s">
        <v>93</v>
      </c>
      <c r="C51" s="268">
        <v>1330072.42</v>
      </c>
      <c r="D51" s="269">
        <v>398</v>
      </c>
      <c r="E51" s="270">
        <v>-977633.33</v>
      </c>
      <c r="F51" s="271">
        <v>-290</v>
      </c>
      <c r="G51" s="272">
        <f t="shared" si="2"/>
        <v>352439.09</v>
      </c>
      <c r="H51" s="273">
        <f t="shared" si="3"/>
        <v>108</v>
      </c>
      <c r="I51" s="10"/>
      <c r="J51" s="10"/>
      <c r="K51" s="10"/>
      <c r="L51" s="10"/>
    </row>
    <row r="52" spans="1:12" s="274" customFormat="1" ht="11.25" customHeight="1" x14ac:dyDescent="0.2">
      <c r="A52" s="267" t="s">
        <v>94</v>
      </c>
      <c r="B52" s="267" t="s">
        <v>95</v>
      </c>
      <c r="C52" s="268">
        <v>836513.8</v>
      </c>
      <c r="D52" s="269">
        <v>410</v>
      </c>
      <c r="E52" s="270">
        <v>-45991.93</v>
      </c>
      <c r="F52" s="271">
        <v>-24</v>
      </c>
      <c r="G52" s="272">
        <f t="shared" si="2"/>
        <v>790521.87</v>
      </c>
      <c r="H52" s="273">
        <f t="shared" si="3"/>
        <v>386</v>
      </c>
      <c r="I52" s="10"/>
      <c r="J52" s="10"/>
      <c r="K52" s="10"/>
      <c r="L52" s="10"/>
    </row>
    <row r="53" spans="1:12" s="274" customFormat="1" ht="21.75" customHeight="1" x14ac:dyDescent="0.2">
      <c r="A53" s="267" t="s">
        <v>96</v>
      </c>
      <c r="B53" s="267" t="s">
        <v>97</v>
      </c>
      <c r="C53" s="268">
        <v>124201.01</v>
      </c>
      <c r="D53" s="269">
        <v>82</v>
      </c>
      <c r="E53" s="270">
        <v>56951.69</v>
      </c>
      <c r="F53" s="271">
        <v>19</v>
      </c>
      <c r="G53" s="272">
        <f t="shared" si="2"/>
        <v>181152.7</v>
      </c>
      <c r="H53" s="273">
        <f t="shared" si="3"/>
        <v>101</v>
      </c>
      <c r="I53" s="10"/>
      <c r="J53" s="10"/>
      <c r="K53" s="10"/>
      <c r="L53" s="10"/>
    </row>
    <row r="54" spans="1:12" s="274" customFormat="1" ht="11.25" customHeight="1" x14ac:dyDescent="0.2">
      <c r="A54" s="267" t="s">
        <v>98</v>
      </c>
      <c r="B54" s="267" t="s">
        <v>99</v>
      </c>
      <c r="C54" s="268">
        <v>8508081.0899999999</v>
      </c>
      <c r="D54" s="269">
        <v>3771</v>
      </c>
      <c r="E54" s="270">
        <v>-162546.22</v>
      </c>
      <c r="F54" s="271">
        <v>147</v>
      </c>
      <c r="G54" s="272">
        <f t="shared" si="2"/>
        <v>8345534.8700000001</v>
      </c>
      <c r="H54" s="273">
        <f t="shared" si="3"/>
        <v>3918</v>
      </c>
      <c r="I54" s="10"/>
      <c r="J54" s="10"/>
      <c r="K54" s="10"/>
      <c r="L54" s="10"/>
    </row>
    <row r="55" spans="1:12" s="274" customFormat="1" ht="11.25" customHeight="1" x14ac:dyDescent="0.2">
      <c r="A55" s="284"/>
      <c r="B55" s="284" t="s">
        <v>110</v>
      </c>
      <c r="C55" s="268">
        <v>880649.47</v>
      </c>
      <c r="D55" s="269">
        <v>506</v>
      </c>
      <c r="E55" s="270">
        <v>-170149.47</v>
      </c>
      <c r="F55" s="271">
        <v>-94</v>
      </c>
      <c r="G55" s="272">
        <f t="shared" ref="G55" si="4">C55+E55</f>
        <v>710500</v>
      </c>
      <c r="H55" s="273">
        <f t="shared" ref="H55" si="5">D55+F55</f>
        <v>412</v>
      </c>
      <c r="I55" s="10"/>
      <c r="J55" s="10"/>
      <c r="K55" s="10"/>
      <c r="L55" s="10"/>
    </row>
    <row r="56" spans="1:12" s="278" customFormat="1" ht="16.5" customHeight="1" x14ac:dyDescent="0.2">
      <c r="A56" s="415" t="s">
        <v>100</v>
      </c>
      <c r="B56" s="415"/>
      <c r="C56" s="275">
        <f>SUM(C5:C55)</f>
        <v>241539153.65000001</v>
      </c>
      <c r="D56" s="275">
        <f t="shared" ref="D56:H56" si="6">SUM(D5:D55)</f>
        <v>123743</v>
      </c>
      <c r="E56" s="275">
        <f t="shared" si="6"/>
        <v>-3566762.08</v>
      </c>
      <c r="F56" s="275">
        <f t="shared" si="6"/>
        <v>-2275</v>
      </c>
      <c r="G56" s="275">
        <f t="shared" si="6"/>
        <v>237972391.56999999</v>
      </c>
      <c r="H56" s="275">
        <f t="shared" si="6"/>
        <v>121468</v>
      </c>
      <c r="I56" s="277"/>
      <c r="J56" s="277"/>
      <c r="K56" s="277"/>
      <c r="L56" s="277"/>
    </row>
  </sheetData>
  <mergeCells count="8">
    <mergeCell ref="A56:B56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outlinePr summaryBelow="0" summaryRight="0"/>
    <pageSetUpPr autoPageBreaks="0"/>
  </sheetPr>
  <dimension ref="A1:L53"/>
  <sheetViews>
    <sheetView view="pageBreakPreview" zoomScale="130" zoomScaleNormal="100" zoomScaleSheetLayoutView="130" workbookViewId="0">
      <selection activeCell="F1" sqref="F1:H1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376" t="s">
        <v>143</v>
      </c>
      <c r="G1" s="376"/>
      <c r="H1" s="376"/>
    </row>
    <row r="2" spans="1:12" ht="31.5" customHeight="1" x14ac:dyDescent="0.2">
      <c r="A2" s="377" t="s">
        <v>103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0</v>
      </c>
      <c r="B5" s="267" t="s">
        <v>1</v>
      </c>
      <c r="C5" s="268">
        <v>10379752.199999999</v>
      </c>
      <c r="D5" s="269">
        <v>10103</v>
      </c>
      <c r="E5" s="270">
        <v>-624123.63</v>
      </c>
      <c r="F5" s="271">
        <v>-622</v>
      </c>
      <c r="G5" s="272">
        <f>C5+E5</f>
        <v>9755628.5700000003</v>
      </c>
      <c r="H5" s="273">
        <f>D5+F5</f>
        <v>9481</v>
      </c>
      <c r="I5" s="10"/>
      <c r="J5" s="10"/>
      <c r="K5" s="10"/>
      <c r="L5" s="10"/>
    </row>
    <row r="6" spans="1:12" s="274" customFormat="1" ht="11.25" customHeight="1" x14ac:dyDescent="0.2">
      <c r="A6" s="267" t="s">
        <v>2</v>
      </c>
      <c r="B6" s="267" t="s">
        <v>3</v>
      </c>
      <c r="C6" s="268">
        <v>18167760.010000002</v>
      </c>
      <c r="D6" s="269">
        <v>18779</v>
      </c>
      <c r="E6" s="270">
        <v>-3591322.03</v>
      </c>
      <c r="F6" s="271">
        <v>0</v>
      </c>
      <c r="G6" s="272">
        <f t="shared" ref="G6:H37" si="0">C6+E6</f>
        <v>14576437.98</v>
      </c>
      <c r="H6" s="273">
        <f t="shared" si="0"/>
        <v>18779</v>
      </c>
      <c r="I6" s="10"/>
      <c r="J6" s="10"/>
      <c r="K6" s="10"/>
      <c r="L6" s="10"/>
    </row>
    <row r="7" spans="1:12" s="274" customFormat="1" ht="11.25" customHeight="1" x14ac:dyDescent="0.2">
      <c r="A7" s="267" t="s">
        <v>4</v>
      </c>
      <c r="B7" s="267" t="s">
        <v>5</v>
      </c>
      <c r="C7" s="268">
        <v>1168367.31</v>
      </c>
      <c r="D7" s="269">
        <v>1276</v>
      </c>
      <c r="E7" s="270">
        <v>-2679.11</v>
      </c>
      <c r="F7" s="271">
        <v>1</v>
      </c>
      <c r="G7" s="272">
        <f t="shared" si="0"/>
        <v>1165688.2</v>
      </c>
      <c r="H7" s="273">
        <f t="shared" si="0"/>
        <v>1277</v>
      </c>
      <c r="I7" s="10"/>
      <c r="J7" s="10"/>
      <c r="K7" s="10"/>
      <c r="L7" s="10"/>
    </row>
    <row r="8" spans="1:12" s="274" customFormat="1" ht="11.25" customHeight="1" x14ac:dyDescent="0.2">
      <c r="A8" s="267" t="s">
        <v>6</v>
      </c>
      <c r="B8" s="267" t="s">
        <v>7</v>
      </c>
      <c r="C8" s="268">
        <v>3436756.05</v>
      </c>
      <c r="D8" s="269">
        <v>4246</v>
      </c>
      <c r="E8" s="270">
        <v>-1067524.73</v>
      </c>
      <c r="F8" s="271">
        <v>-448</v>
      </c>
      <c r="G8" s="272">
        <f t="shared" si="0"/>
        <v>2369231.3199999998</v>
      </c>
      <c r="H8" s="273">
        <f t="shared" si="0"/>
        <v>3798</v>
      </c>
      <c r="I8" s="10"/>
      <c r="J8" s="10"/>
      <c r="K8" s="10"/>
      <c r="L8" s="10"/>
    </row>
    <row r="9" spans="1:12" s="274" customFormat="1" ht="11.25" customHeight="1" x14ac:dyDescent="0.2">
      <c r="A9" s="267" t="s">
        <v>8</v>
      </c>
      <c r="B9" s="267" t="s">
        <v>9</v>
      </c>
      <c r="C9" s="268">
        <v>4473560.21</v>
      </c>
      <c r="D9" s="269">
        <v>4638</v>
      </c>
      <c r="E9" s="270">
        <v>-235664.42</v>
      </c>
      <c r="F9" s="271">
        <v>-224</v>
      </c>
      <c r="G9" s="272">
        <f t="shared" si="0"/>
        <v>4237895.79</v>
      </c>
      <c r="H9" s="273">
        <f t="shared" si="0"/>
        <v>4414</v>
      </c>
      <c r="I9" s="10"/>
      <c r="J9" s="10"/>
      <c r="K9" s="10"/>
      <c r="L9" s="10"/>
    </row>
    <row r="10" spans="1:12" s="274" customFormat="1" ht="11.25" customHeight="1" x14ac:dyDescent="0.2">
      <c r="A10" s="267" t="s">
        <v>10</v>
      </c>
      <c r="B10" s="267" t="s">
        <v>11</v>
      </c>
      <c r="C10" s="268">
        <v>1973580.48</v>
      </c>
      <c r="D10" s="269">
        <v>2324</v>
      </c>
      <c r="E10" s="270">
        <v>63843.78</v>
      </c>
      <c r="F10" s="271">
        <v>71</v>
      </c>
      <c r="G10" s="272">
        <f t="shared" si="0"/>
        <v>2037424.26</v>
      </c>
      <c r="H10" s="273">
        <f t="shared" si="0"/>
        <v>2395</v>
      </c>
      <c r="I10" s="10"/>
      <c r="J10" s="10"/>
      <c r="K10" s="10"/>
      <c r="L10" s="10"/>
    </row>
    <row r="11" spans="1:12" s="274" customFormat="1" ht="11.25" customHeight="1" x14ac:dyDescent="0.2">
      <c r="A11" s="267" t="s">
        <v>114</v>
      </c>
      <c r="B11" s="267" t="s">
        <v>115</v>
      </c>
      <c r="C11" s="268">
        <v>379112.63</v>
      </c>
      <c r="D11" s="269">
        <v>427</v>
      </c>
      <c r="E11" s="270">
        <v>5653.58</v>
      </c>
      <c r="F11" s="271">
        <v>6</v>
      </c>
      <c r="G11" s="272">
        <f t="shared" si="0"/>
        <v>384766.21</v>
      </c>
      <c r="H11" s="273">
        <f t="shared" si="0"/>
        <v>433</v>
      </c>
      <c r="I11" s="10"/>
      <c r="J11" s="10"/>
      <c r="K11" s="10"/>
      <c r="L11" s="10"/>
    </row>
    <row r="12" spans="1:12" s="274" customFormat="1" ht="11.25" customHeight="1" x14ac:dyDescent="0.2">
      <c r="A12" s="267" t="s">
        <v>16</v>
      </c>
      <c r="B12" s="267" t="s">
        <v>17</v>
      </c>
      <c r="C12" s="268">
        <v>15645950.15</v>
      </c>
      <c r="D12" s="269">
        <v>17065</v>
      </c>
      <c r="E12" s="270">
        <v>-153767.34</v>
      </c>
      <c r="F12" s="271">
        <v>-113</v>
      </c>
      <c r="G12" s="272">
        <f t="shared" si="0"/>
        <v>15492182.810000001</v>
      </c>
      <c r="H12" s="273">
        <f t="shared" si="0"/>
        <v>16952</v>
      </c>
      <c r="I12" s="10"/>
      <c r="J12" s="10"/>
      <c r="K12" s="10"/>
      <c r="L12" s="10"/>
    </row>
    <row r="13" spans="1:12" s="274" customFormat="1" ht="11.25" customHeight="1" x14ac:dyDescent="0.2">
      <c r="A13" s="267" t="s">
        <v>20</v>
      </c>
      <c r="B13" s="267" t="s">
        <v>21</v>
      </c>
      <c r="C13" s="268">
        <v>11420207.59</v>
      </c>
      <c r="D13" s="269">
        <v>12492</v>
      </c>
      <c r="E13" s="270">
        <v>541363.12</v>
      </c>
      <c r="F13" s="271">
        <v>532</v>
      </c>
      <c r="G13" s="272">
        <f t="shared" si="0"/>
        <v>11961570.710000001</v>
      </c>
      <c r="H13" s="273">
        <f t="shared" si="0"/>
        <v>13024</v>
      </c>
      <c r="I13" s="10"/>
      <c r="J13" s="10"/>
      <c r="K13" s="10"/>
      <c r="L13" s="10"/>
    </row>
    <row r="14" spans="1:12" s="274" customFormat="1" ht="11.25" customHeight="1" x14ac:dyDescent="0.2">
      <c r="A14" s="267" t="s">
        <v>22</v>
      </c>
      <c r="B14" s="267" t="s">
        <v>23</v>
      </c>
      <c r="C14" s="268">
        <v>19893300.43</v>
      </c>
      <c r="D14" s="269">
        <v>24601</v>
      </c>
      <c r="E14" s="270">
        <v>-993739.41</v>
      </c>
      <c r="F14" s="271">
        <v>-1234</v>
      </c>
      <c r="G14" s="272">
        <f t="shared" si="0"/>
        <v>18899561.02</v>
      </c>
      <c r="H14" s="273">
        <f t="shared" si="0"/>
        <v>23367</v>
      </c>
      <c r="I14" s="10"/>
      <c r="J14" s="10"/>
      <c r="K14" s="10"/>
      <c r="L14" s="10"/>
    </row>
    <row r="15" spans="1:12" s="274" customFormat="1" ht="21.75" customHeight="1" x14ac:dyDescent="0.2">
      <c r="A15" s="267" t="s">
        <v>24</v>
      </c>
      <c r="B15" s="267" t="s">
        <v>25</v>
      </c>
      <c r="C15" s="268">
        <v>3983188.74</v>
      </c>
      <c r="D15" s="269">
        <v>4489</v>
      </c>
      <c r="E15" s="270">
        <v>-872868.99</v>
      </c>
      <c r="F15" s="271">
        <v>-980</v>
      </c>
      <c r="G15" s="272">
        <f t="shared" si="0"/>
        <v>3110319.75</v>
      </c>
      <c r="H15" s="273">
        <f t="shared" si="0"/>
        <v>3509</v>
      </c>
      <c r="I15" s="10"/>
      <c r="J15" s="10"/>
      <c r="K15" s="10"/>
      <c r="L15" s="10"/>
    </row>
    <row r="16" spans="1:12" s="274" customFormat="1" ht="11.25" customHeight="1" x14ac:dyDescent="0.2">
      <c r="A16" s="267" t="s">
        <v>116</v>
      </c>
      <c r="B16" s="267" t="s">
        <v>117</v>
      </c>
      <c r="C16" s="268">
        <v>222949.52</v>
      </c>
      <c r="D16" s="269">
        <v>276</v>
      </c>
      <c r="E16" s="270">
        <v>-193061.29</v>
      </c>
      <c r="F16" s="271">
        <v>-239</v>
      </c>
      <c r="G16" s="272">
        <f t="shared" si="0"/>
        <v>29888.23</v>
      </c>
      <c r="H16" s="273">
        <f t="shared" si="0"/>
        <v>37</v>
      </c>
      <c r="I16" s="10"/>
      <c r="J16" s="10"/>
      <c r="K16" s="10"/>
      <c r="L16" s="10"/>
    </row>
    <row r="17" spans="1:12" s="274" customFormat="1" ht="11.25" customHeight="1" x14ac:dyDescent="0.2">
      <c r="A17" s="267" t="s">
        <v>26</v>
      </c>
      <c r="B17" s="267" t="s">
        <v>27</v>
      </c>
      <c r="C17" s="268">
        <v>2489081.8199999998</v>
      </c>
      <c r="D17" s="269">
        <v>3046</v>
      </c>
      <c r="E17" s="270">
        <v>-100989.71</v>
      </c>
      <c r="F17" s="271">
        <v>-131</v>
      </c>
      <c r="G17" s="272">
        <f t="shared" si="0"/>
        <v>2388092.11</v>
      </c>
      <c r="H17" s="273">
        <f t="shared" si="0"/>
        <v>2915</v>
      </c>
      <c r="I17" s="10"/>
      <c r="J17" s="10"/>
      <c r="K17" s="10"/>
      <c r="L17" s="10"/>
    </row>
    <row r="18" spans="1:12" s="274" customFormat="1" ht="11.25" customHeight="1" x14ac:dyDescent="0.2">
      <c r="A18" s="267" t="s">
        <v>28</v>
      </c>
      <c r="B18" s="267" t="s">
        <v>29</v>
      </c>
      <c r="C18" s="268">
        <v>4003173.25</v>
      </c>
      <c r="D18" s="269">
        <v>4579</v>
      </c>
      <c r="E18" s="270">
        <v>89911.360000000001</v>
      </c>
      <c r="F18" s="271">
        <v>98</v>
      </c>
      <c r="G18" s="272">
        <f t="shared" si="0"/>
        <v>4093084.61</v>
      </c>
      <c r="H18" s="273">
        <f t="shared" si="0"/>
        <v>4677</v>
      </c>
      <c r="I18" s="10"/>
      <c r="J18" s="10"/>
      <c r="K18" s="10"/>
      <c r="L18" s="10"/>
    </row>
    <row r="19" spans="1:12" s="274" customFormat="1" ht="11.25" customHeight="1" x14ac:dyDescent="0.2">
      <c r="A19" s="267" t="s">
        <v>30</v>
      </c>
      <c r="B19" s="267" t="s">
        <v>31</v>
      </c>
      <c r="C19" s="268">
        <v>1416594.24</v>
      </c>
      <c r="D19" s="269">
        <v>1754</v>
      </c>
      <c r="E19" s="270">
        <v>3500.58</v>
      </c>
      <c r="F19" s="271">
        <v>4</v>
      </c>
      <c r="G19" s="272">
        <f t="shared" si="0"/>
        <v>1420094.82</v>
      </c>
      <c r="H19" s="273">
        <f t="shared" si="0"/>
        <v>1758</v>
      </c>
      <c r="I19" s="10"/>
      <c r="J19" s="10"/>
      <c r="K19" s="10"/>
      <c r="L19" s="10"/>
    </row>
    <row r="20" spans="1:12" s="274" customFormat="1" ht="11.25" customHeight="1" x14ac:dyDescent="0.2">
      <c r="A20" s="267" t="s">
        <v>32</v>
      </c>
      <c r="B20" s="267" t="s">
        <v>33</v>
      </c>
      <c r="C20" s="268">
        <v>1653942.66</v>
      </c>
      <c r="D20" s="269">
        <v>1903</v>
      </c>
      <c r="E20" s="270">
        <v>-36012.769999999997</v>
      </c>
      <c r="F20" s="271">
        <v>-42</v>
      </c>
      <c r="G20" s="272">
        <f t="shared" si="0"/>
        <v>1617929.89</v>
      </c>
      <c r="H20" s="273">
        <f t="shared" si="0"/>
        <v>1861</v>
      </c>
      <c r="I20" s="10"/>
      <c r="J20" s="10"/>
      <c r="K20" s="10"/>
      <c r="L20" s="10"/>
    </row>
    <row r="21" spans="1:12" s="274" customFormat="1" ht="11.25" customHeight="1" x14ac:dyDescent="0.2">
      <c r="A21" s="267" t="s">
        <v>34</v>
      </c>
      <c r="B21" s="267" t="s">
        <v>35</v>
      </c>
      <c r="C21" s="268">
        <v>10971789.109999999</v>
      </c>
      <c r="D21" s="269">
        <v>12007</v>
      </c>
      <c r="E21" s="270">
        <v>216336.62</v>
      </c>
      <c r="F21" s="271">
        <v>232</v>
      </c>
      <c r="G21" s="272">
        <f t="shared" si="0"/>
        <v>11188125.73</v>
      </c>
      <c r="H21" s="273">
        <f t="shared" si="0"/>
        <v>12239</v>
      </c>
      <c r="I21" s="10"/>
      <c r="J21" s="10"/>
      <c r="K21" s="10"/>
      <c r="L21" s="10"/>
    </row>
    <row r="22" spans="1:12" s="274" customFormat="1" ht="21.75" customHeight="1" x14ac:dyDescent="0.2">
      <c r="A22" s="267" t="s">
        <v>36</v>
      </c>
      <c r="B22" s="267" t="s">
        <v>37</v>
      </c>
      <c r="C22" s="268">
        <v>6130153.6399999997</v>
      </c>
      <c r="D22" s="269">
        <v>7134</v>
      </c>
      <c r="E22" s="270">
        <v>233831.37</v>
      </c>
      <c r="F22" s="271">
        <v>268</v>
      </c>
      <c r="G22" s="272">
        <f t="shared" si="0"/>
        <v>6363985.0099999998</v>
      </c>
      <c r="H22" s="273">
        <f t="shared" si="0"/>
        <v>7402</v>
      </c>
      <c r="I22" s="10"/>
      <c r="J22" s="10"/>
      <c r="K22" s="10"/>
      <c r="L22" s="10"/>
    </row>
    <row r="23" spans="1:12" s="274" customFormat="1" ht="11.25" customHeight="1" x14ac:dyDescent="0.2">
      <c r="A23" s="267" t="s">
        <v>38</v>
      </c>
      <c r="B23" s="267" t="s">
        <v>39</v>
      </c>
      <c r="C23" s="268">
        <v>4660274.6900000004</v>
      </c>
      <c r="D23" s="269">
        <v>5358</v>
      </c>
      <c r="E23" s="270">
        <v>283353.98</v>
      </c>
      <c r="F23" s="271">
        <v>328</v>
      </c>
      <c r="G23" s="272">
        <f t="shared" si="0"/>
        <v>4943628.67</v>
      </c>
      <c r="H23" s="273">
        <f t="shared" si="0"/>
        <v>5686</v>
      </c>
      <c r="I23" s="10"/>
      <c r="J23" s="10"/>
      <c r="K23" s="10"/>
      <c r="L23" s="10"/>
    </row>
    <row r="24" spans="1:12" s="274" customFormat="1" ht="11.25" customHeight="1" x14ac:dyDescent="0.2">
      <c r="A24" s="267" t="s">
        <v>40</v>
      </c>
      <c r="B24" s="267" t="s">
        <v>41</v>
      </c>
      <c r="C24" s="268">
        <v>1678122.74</v>
      </c>
      <c r="D24" s="269">
        <v>1823</v>
      </c>
      <c r="E24" s="270">
        <v>-413213.83</v>
      </c>
      <c r="F24" s="271">
        <v>-404</v>
      </c>
      <c r="G24" s="272">
        <f t="shared" si="0"/>
        <v>1264908.9099999999</v>
      </c>
      <c r="H24" s="273">
        <f t="shared" si="0"/>
        <v>1419</v>
      </c>
      <c r="I24" s="10"/>
      <c r="J24" s="10"/>
      <c r="K24" s="10"/>
      <c r="L24" s="10"/>
    </row>
    <row r="25" spans="1:12" s="274" customFormat="1" ht="11.25" customHeight="1" x14ac:dyDescent="0.2">
      <c r="A25" s="267" t="s">
        <v>42</v>
      </c>
      <c r="B25" s="267" t="s">
        <v>43</v>
      </c>
      <c r="C25" s="268">
        <v>381353.21</v>
      </c>
      <c r="D25" s="269">
        <v>468</v>
      </c>
      <c r="E25" s="270">
        <v>42920.9</v>
      </c>
      <c r="F25" s="271">
        <v>52</v>
      </c>
      <c r="G25" s="272">
        <f t="shared" si="0"/>
        <v>424274.11</v>
      </c>
      <c r="H25" s="273">
        <f t="shared" si="0"/>
        <v>520</v>
      </c>
      <c r="I25" s="10"/>
      <c r="J25" s="10"/>
      <c r="K25" s="10"/>
      <c r="L25" s="10"/>
    </row>
    <row r="26" spans="1:12" s="274" customFormat="1" ht="11.25" customHeight="1" x14ac:dyDescent="0.2">
      <c r="A26" s="267" t="s">
        <v>44</v>
      </c>
      <c r="B26" s="267" t="s">
        <v>45</v>
      </c>
      <c r="C26" s="268">
        <v>651976.19999999995</v>
      </c>
      <c r="D26" s="269">
        <v>807</v>
      </c>
      <c r="E26" s="270">
        <v>25759.61</v>
      </c>
      <c r="F26" s="271">
        <v>32</v>
      </c>
      <c r="G26" s="272">
        <f t="shared" si="0"/>
        <v>677735.81</v>
      </c>
      <c r="H26" s="273">
        <f t="shared" si="0"/>
        <v>839</v>
      </c>
      <c r="I26" s="10"/>
      <c r="J26" s="10"/>
      <c r="K26" s="10"/>
      <c r="L26" s="10"/>
    </row>
    <row r="27" spans="1:12" s="274" customFormat="1" ht="11.25" customHeight="1" x14ac:dyDescent="0.2">
      <c r="A27" s="267" t="s">
        <v>46</v>
      </c>
      <c r="B27" s="267" t="s">
        <v>47</v>
      </c>
      <c r="C27" s="268">
        <v>974677.72</v>
      </c>
      <c r="D27" s="269">
        <v>1160</v>
      </c>
      <c r="E27" s="270">
        <v>-39199.839999999997</v>
      </c>
      <c r="F27" s="271">
        <v>-45</v>
      </c>
      <c r="G27" s="272">
        <f t="shared" si="0"/>
        <v>935477.88</v>
      </c>
      <c r="H27" s="273">
        <f t="shared" si="0"/>
        <v>1115</v>
      </c>
      <c r="I27" s="10"/>
      <c r="J27" s="10"/>
      <c r="K27" s="10"/>
      <c r="L27" s="10"/>
    </row>
    <row r="28" spans="1:12" s="274" customFormat="1" ht="21.75" customHeight="1" x14ac:dyDescent="0.2">
      <c r="A28" s="267" t="s">
        <v>48</v>
      </c>
      <c r="B28" s="267" t="s">
        <v>49</v>
      </c>
      <c r="C28" s="268">
        <v>2578613.54</v>
      </c>
      <c r="D28" s="269">
        <v>3011</v>
      </c>
      <c r="E28" s="270">
        <v>17191.48</v>
      </c>
      <c r="F28" s="271">
        <v>14</v>
      </c>
      <c r="G28" s="272">
        <f t="shared" si="0"/>
        <v>2595805.02</v>
      </c>
      <c r="H28" s="273">
        <f t="shared" si="0"/>
        <v>3025</v>
      </c>
      <c r="I28" s="10"/>
      <c r="J28" s="10"/>
      <c r="K28" s="10"/>
      <c r="L28" s="10"/>
    </row>
    <row r="29" spans="1:12" s="274" customFormat="1" ht="11.25" customHeight="1" x14ac:dyDescent="0.2">
      <c r="A29" s="267" t="s">
        <v>50</v>
      </c>
      <c r="B29" s="267" t="s">
        <v>51</v>
      </c>
      <c r="C29" s="268">
        <v>905684.58</v>
      </c>
      <c r="D29" s="269">
        <v>1116</v>
      </c>
      <c r="E29" s="270">
        <v>4074.67</v>
      </c>
      <c r="F29" s="271">
        <v>6</v>
      </c>
      <c r="G29" s="272">
        <f t="shared" si="0"/>
        <v>909759.25</v>
      </c>
      <c r="H29" s="273">
        <f t="shared" si="0"/>
        <v>1122</v>
      </c>
      <c r="I29" s="10"/>
      <c r="J29" s="10"/>
      <c r="K29" s="10"/>
      <c r="L29" s="10"/>
    </row>
    <row r="30" spans="1:12" s="274" customFormat="1" ht="11.25" customHeight="1" x14ac:dyDescent="0.2">
      <c r="A30" s="267" t="s">
        <v>54</v>
      </c>
      <c r="B30" s="267" t="s">
        <v>55</v>
      </c>
      <c r="C30" s="268">
        <v>3079460.17</v>
      </c>
      <c r="D30" s="269">
        <v>3284</v>
      </c>
      <c r="E30" s="270">
        <v>-697233.09</v>
      </c>
      <c r="F30" s="271">
        <v>-739</v>
      </c>
      <c r="G30" s="272">
        <f t="shared" si="0"/>
        <v>2382227.08</v>
      </c>
      <c r="H30" s="273">
        <f t="shared" si="0"/>
        <v>2545</v>
      </c>
      <c r="I30" s="10"/>
      <c r="J30" s="10"/>
      <c r="K30" s="10"/>
      <c r="L30" s="10"/>
    </row>
    <row r="31" spans="1:12" s="274" customFormat="1" ht="11.25" customHeight="1" x14ac:dyDescent="0.2">
      <c r="A31" s="267" t="s">
        <v>56</v>
      </c>
      <c r="B31" s="267" t="s">
        <v>57</v>
      </c>
      <c r="C31" s="268">
        <v>5289375.54</v>
      </c>
      <c r="D31" s="269">
        <v>6022</v>
      </c>
      <c r="E31" s="270">
        <v>35778.239999999998</v>
      </c>
      <c r="F31" s="271">
        <v>30</v>
      </c>
      <c r="G31" s="272">
        <f t="shared" si="0"/>
        <v>5325153.78</v>
      </c>
      <c r="H31" s="273">
        <f t="shared" si="0"/>
        <v>6052</v>
      </c>
      <c r="I31" s="10"/>
      <c r="J31" s="10"/>
      <c r="K31" s="10"/>
      <c r="L31" s="10"/>
    </row>
    <row r="32" spans="1:12" s="274" customFormat="1" ht="11.25" customHeight="1" x14ac:dyDescent="0.2">
      <c r="A32" s="267" t="s">
        <v>58</v>
      </c>
      <c r="B32" s="267" t="s">
        <v>59</v>
      </c>
      <c r="C32" s="268">
        <v>363123.02</v>
      </c>
      <c r="D32" s="269">
        <v>432</v>
      </c>
      <c r="E32" s="270">
        <v>43128.35</v>
      </c>
      <c r="F32" s="271">
        <v>51</v>
      </c>
      <c r="G32" s="272">
        <f t="shared" si="0"/>
        <v>406251.37</v>
      </c>
      <c r="H32" s="273">
        <f t="shared" si="0"/>
        <v>483</v>
      </c>
      <c r="I32" s="10"/>
      <c r="J32" s="10"/>
      <c r="K32" s="10"/>
      <c r="L32" s="10"/>
    </row>
    <row r="33" spans="1:12" s="274" customFormat="1" ht="11.25" customHeight="1" x14ac:dyDescent="0.2">
      <c r="A33" s="267" t="s">
        <v>60</v>
      </c>
      <c r="B33" s="267" t="s">
        <v>61</v>
      </c>
      <c r="C33" s="268">
        <v>2823109.64</v>
      </c>
      <c r="D33" s="269">
        <v>3120</v>
      </c>
      <c r="E33" s="270">
        <v>-38023.370000000003</v>
      </c>
      <c r="F33" s="271">
        <v>-24</v>
      </c>
      <c r="G33" s="272">
        <f t="shared" si="0"/>
        <v>2785086.27</v>
      </c>
      <c r="H33" s="273">
        <f t="shared" si="0"/>
        <v>3096</v>
      </c>
      <c r="I33" s="10"/>
      <c r="J33" s="10"/>
      <c r="K33" s="10"/>
      <c r="L33" s="10"/>
    </row>
    <row r="34" spans="1:12" s="274" customFormat="1" ht="11.25" customHeight="1" x14ac:dyDescent="0.2">
      <c r="A34" s="267" t="s">
        <v>62</v>
      </c>
      <c r="B34" s="267" t="s">
        <v>63</v>
      </c>
      <c r="C34" s="268">
        <v>2391297.0499999998</v>
      </c>
      <c r="D34" s="269">
        <v>2655</v>
      </c>
      <c r="E34" s="270">
        <v>108954.36</v>
      </c>
      <c r="F34" s="271">
        <v>122</v>
      </c>
      <c r="G34" s="272">
        <f t="shared" si="0"/>
        <v>2500251.41</v>
      </c>
      <c r="H34" s="273">
        <f t="shared" si="0"/>
        <v>2777</v>
      </c>
      <c r="I34" s="10"/>
      <c r="J34" s="10"/>
      <c r="K34" s="10"/>
      <c r="L34" s="10"/>
    </row>
    <row r="35" spans="1:12" s="274" customFormat="1" ht="11.25" customHeight="1" x14ac:dyDescent="0.2">
      <c r="A35" s="267" t="s">
        <v>64</v>
      </c>
      <c r="B35" s="267" t="s">
        <v>65</v>
      </c>
      <c r="C35" s="268">
        <v>5707661.7400000002</v>
      </c>
      <c r="D35" s="269">
        <v>6700</v>
      </c>
      <c r="E35" s="270">
        <v>38719.019999999997</v>
      </c>
      <c r="F35" s="271">
        <v>43</v>
      </c>
      <c r="G35" s="272">
        <f t="shared" si="0"/>
        <v>5746380.7599999998</v>
      </c>
      <c r="H35" s="273">
        <f t="shared" si="0"/>
        <v>6743</v>
      </c>
      <c r="I35" s="10"/>
      <c r="J35" s="10"/>
      <c r="K35" s="10"/>
      <c r="L35" s="10"/>
    </row>
    <row r="36" spans="1:12" s="274" customFormat="1" ht="11.25" customHeight="1" x14ac:dyDescent="0.2">
      <c r="A36" s="267" t="s">
        <v>66</v>
      </c>
      <c r="B36" s="267" t="s">
        <v>67</v>
      </c>
      <c r="C36" s="268">
        <v>1942229.24</v>
      </c>
      <c r="D36" s="269">
        <v>2230</v>
      </c>
      <c r="E36" s="270">
        <v>-62461.38</v>
      </c>
      <c r="F36" s="271">
        <v>-71</v>
      </c>
      <c r="G36" s="272">
        <f t="shared" si="0"/>
        <v>1879767.86</v>
      </c>
      <c r="H36" s="273">
        <f t="shared" si="0"/>
        <v>2159</v>
      </c>
      <c r="I36" s="10"/>
      <c r="J36" s="10"/>
      <c r="K36" s="10"/>
      <c r="L36" s="10"/>
    </row>
    <row r="37" spans="1:12" s="274" customFormat="1" ht="11.25" customHeight="1" x14ac:dyDescent="0.2">
      <c r="A37" s="267" t="s">
        <v>68</v>
      </c>
      <c r="B37" s="267" t="s">
        <v>69</v>
      </c>
      <c r="C37" s="268">
        <v>1956986.87</v>
      </c>
      <c r="D37" s="269">
        <v>2243</v>
      </c>
      <c r="E37" s="270">
        <v>107285.63</v>
      </c>
      <c r="F37" s="271">
        <v>122</v>
      </c>
      <c r="G37" s="272">
        <f t="shared" si="0"/>
        <v>2064272.5</v>
      </c>
      <c r="H37" s="273">
        <f t="shared" si="0"/>
        <v>2365</v>
      </c>
      <c r="I37" s="10"/>
      <c r="J37" s="10"/>
      <c r="K37" s="10"/>
      <c r="L37" s="10"/>
    </row>
    <row r="38" spans="1:12" s="274" customFormat="1" ht="11.25" customHeight="1" x14ac:dyDescent="0.2">
      <c r="A38" s="267" t="s">
        <v>70</v>
      </c>
      <c r="B38" s="267" t="s">
        <v>71</v>
      </c>
      <c r="C38" s="268">
        <v>1840271.17</v>
      </c>
      <c r="D38" s="269">
        <v>2057</v>
      </c>
      <c r="E38" s="270">
        <v>-36180.75</v>
      </c>
      <c r="F38" s="271">
        <v>-36</v>
      </c>
      <c r="G38" s="272">
        <f t="shared" ref="G38:H52" si="1">C38+E38</f>
        <v>1804090.42</v>
      </c>
      <c r="H38" s="273">
        <f t="shared" si="1"/>
        <v>2021</v>
      </c>
      <c r="I38" s="10"/>
      <c r="J38" s="10"/>
      <c r="K38" s="10"/>
      <c r="L38" s="10"/>
    </row>
    <row r="39" spans="1:12" s="274" customFormat="1" ht="11.25" customHeight="1" x14ac:dyDescent="0.2">
      <c r="A39" s="267" t="s">
        <v>72</v>
      </c>
      <c r="B39" s="267" t="s">
        <v>73</v>
      </c>
      <c r="C39" s="268">
        <v>2671888.6</v>
      </c>
      <c r="D39" s="269">
        <v>3090</v>
      </c>
      <c r="E39" s="270">
        <v>-25682.13</v>
      </c>
      <c r="F39" s="271">
        <v>-28</v>
      </c>
      <c r="G39" s="272">
        <f t="shared" si="1"/>
        <v>2646206.4700000002</v>
      </c>
      <c r="H39" s="273">
        <f t="shared" si="1"/>
        <v>3062</v>
      </c>
      <c r="I39" s="10"/>
      <c r="J39" s="10"/>
      <c r="K39" s="10"/>
      <c r="L39" s="10"/>
    </row>
    <row r="40" spans="1:12" s="274" customFormat="1" ht="11.25" customHeight="1" x14ac:dyDescent="0.2">
      <c r="A40" s="267" t="s">
        <v>74</v>
      </c>
      <c r="B40" s="267" t="s">
        <v>75</v>
      </c>
      <c r="C40" s="268">
        <v>498570.5</v>
      </c>
      <c r="D40" s="269">
        <v>604</v>
      </c>
      <c r="E40" s="270">
        <v>70824.3</v>
      </c>
      <c r="F40" s="271">
        <v>72</v>
      </c>
      <c r="G40" s="272">
        <f t="shared" si="1"/>
        <v>569394.80000000005</v>
      </c>
      <c r="H40" s="273">
        <f t="shared" si="1"/>
        <v>676</v>
      </c>
      <c r="I40" s="10"/>
      <c r="J40" s="10"/>
      <c r="K40" s="10"/>
      <c r="L40" s="10"/>
    </row>
    <row r="41" spans="1:12" s="274" customFormat="1" ht="11.25" customHeight="1" x14ac:dyDescent="0.2">
      <c r="A41" s="267" t="s">
        <v>76</v>
      </c>
      <c r="B41" s="267" t="s">
        <v>77</v>
      </c>
      <c r="C41" s="268">
        <v>5951082.4500000002</v>
      </c>
      <c r="D41" s="269">
        <v>6772</v>
      </c>
      <c r="E41" s="270">
        <v>-4536.9399999999996</v>
      </c>
      <c r="F41" s="271">
        <v>-11</v>
      </c>
      <c r="G41" s="272">
        <f t="shared" si="1"/>
        <v>5946545.5099999998</v>
      </c>
      <c r="H41" s="273">
        <f t="shared" si="1"/>
        <v>6761</v>
      </c>
      <c r="I41" s="10"/>
      <c r="J41" s="10"/>
      <c r="K41" s="10"/>
      <c r="L41" s="10"/>
    </row>
    <row r="42" spans="1:12" s="274" customFormat="1" ht="11.25" customHeight="1" x14ac:dyDescent="0.2">
      <c r="A42" s="267" t="s">
        <v>78</v>
      </c>
      <c r="B42" s="267" t="s">
        <v>79</v>
      </c>
      <c r="C42" s="268">
        <v>3186738.4</v>
      </c>
      <c r="D42" s="269">
        <v>3759</v>
      </c>
      <c r="E42" s="270">
        <v>-92077.83</v>
      </c>
      <c r="F42" s="271">
        <v>-103</v>
      </c>
      <c r="G42" s="272">
        <f t="shared" si="1"/>
        <v>3094660.57</v>
      </c>
      <c r="H42" s="273">
        <f t="shared" si="1"/>
        <v>3656</v>
      </c>
      <c r="I42" s="10"/>
      <c r="J42" s="10"/>
      <c r="K42" s="10"/>
      <c r="L42" s="10"/>
    </row>
    <row r="43" spans="1:12" s="274" customFormat="1" ht="11.25" customHeight="1" x14ac:dyDescent="0.2">
      <c r="A43" s="267" t="s">
        <v>80</v>
      </c>
      <c r="B43" s="267" t="s">
        <v>81</v>
      </c>
      <c r="C43" s="268">
        <v>956991.64</v>
      </c>
      <c r="D43" s="269">
        <v>1107</v>
      </c>
      <c r="E43" s="270">
        <v>5019.3599999999997</v>
      </c>
      <c r="F43" s="271">
        <v>4</v>
      </c>
      <c r="G43" s="272">
        <f t="shared" si="1"/>
        <v>962011</v>
      </c>
      <c r="H43" s="273">
        <f t="shared" si="1"/>
        <v>1111</v>
      </c>
      <c r="I43" s="10"/>
      <c r="J43" s="10"/>
      <c r="K43" s="10"/>
      <c r="L43" s="10"/>
    </row>
    <row r="44" spans="1:12" s="274" customFormat="1" ht="11.25" customHeight="1" x14ac:dyDescent="0.2">
      <c r="A44" s="267" t="s">
        <v>82</v>
      </c>
      <c r="B44" s="267" t="s">
        <v>83</v>
      </c>
      <c r="C44" s="268">
        <v>625240.93999999994</v>
      </c>
      <c r="D44" s="269">
        <v>770</v>
      </c>
      <c r="E44" s="270">
        <v>40548.980000000003</v>
      </c>
      <c r="F44" s="271">
        <v>45</v>
      </c>
      <c r="G44" s="272">
        <f t="shared" si="1"/>
        <v>665789.92000000004</v>
      </c>
      <c r="H44" s="273">
        <f t="shared" si="1"/>
        <v>815</v>
      </c>
      <c r="I44" s="10"/>
      <c r="J44" s="10"/>
      <c r="K44" s="10"/>
      <c r="L44" s="10"/>
    </row>
    <row r="45" spans="1:12" s="274" customFormat="1" ht="11.25" customHeight="1" x14ac:dyDescent="0.2">
      <c r="A45" s="267" t="s">
        <v>84</v>
      </c>
      <c r="B45" s="267" t="s">
        <v>85</v>
      </c>
      <c r="C45" s="268">
        <v>650040.03</v>
      </c>
      <c r="D45" s="269">
        <v>744</v>
      </c>
      <c r="E45" s="270">
        <v>-222648.66</v>
      </c>
      <c r="F45" s="271">
        <v>-254</v>
      </c>
      <c r="G45" s="272">
        <f t="shared" si="1"/>
        <v>427391.37</v>
      </c>
      <c r="H45" s="273">
        <f t="shared" si="1"/>
        <v>490</v>
      </c>
      <c r="I45" s="10"/>
      <c r="J45" s="10"/>
      <c r="K45" s="10"/>
      <c r="L45" s="10"/>
    </row>
    <row r="46" spans="1:12" s="274" customFormat="1" ht="11.25" customHeight="1" x14ac:dyDescent="0.2">
      <c r="A46" s="267" t="s">
        <v>86</v>
      </c>
      <c r="B46" s="267" t="s">
        <v>87</v>
      </c>
      <c r="C46" s="268">
        <v>914710.69</v>
      </c>
      <c r="D46" s="269">
        <v>1079</v>
      </c>
      <c r="E46" s="270">
        <v>40915.040000000001</v>
      </c>
      <c r="F46" s="271">
        <v>47</v>
      </c>
      <c r="G46" s="272">
        <f t="shared" si="1"/>
        <v>955625.73</v>
      </c>
      <c r="H46" s="273">
        <f t="shared" si="1"/>
        <v>1126</v>
      </c>
      <c r="I46" s="10"/>
      <c r="J46" s="10"/>
      <c r="K46" s="10"/>
      <c r="L46" s="10"/>
    </row>
    <row r="47" spans="1:12" s="274" customFormat="1" ht="11.25" customHeight="1" x14ac:dyDescent="0.2">
      <c r="A47" s="267" t="s">
        <v>88</v>
      </c>
      <c r="B47" s="267" t="s">
        <v>89</v>
      </c>
      <c r="C47" s="268">
        <v>483057.29</v>
      </c>
      <c r="D47" s="269">
        <v>598</v>
      </c>
      <c r="E47" s="270">
        <v>-37965</v>
      </c>
      <c r="F47" s="271">
        <v>-47</v>
      </c>
      <c r="G47" s="272">
        <f t="shared" si="1"/>
        <v>445092.29</v>
      </c>
      <c r="H47" s="273">
        <f t="shared" si="1"/>
        <v>551</v>
      </c>
      <c r="I47" s="10"/>
      <c r="J47" s="10"/>
      <c r="K47" s="10"/>
      <c r="L47" s="10"/>
    </row>
    <row r="48" spans="1:12" s="274" customFormat="1" ht="11.25" customHeight="1" x14ac:dyDescent="0.2">
      <c r="A48" s="267" t="s">
        <v>90</v>
      </c>
      <c r="B48" s="267" t="s">
        <v>91</v>
      </c>
      <c r="C48" s="268">
        <v>6009729.5999999996</v>
      </c>
      <c r="D48" s="269">
        <v>6626</v>
      </c>
      <c r="E48" s="270">
        <v>-56094.66</v>
      </c>
      <c r="F48" s="271">
        <v>-30</v>
      </c>
      <c r="G48" s="272">
        <f t="shared" si="1"/>
        <v>5953634.9400000004</v>
      </c>
      <c r="H48" s="273">
        <f t="shared" si="1"/>
        <v>6596</v>
      </c>
      <c r="I48" s="10"/>
      <c r="J48" s="10"/>
      <c r="K48" s="10"/>
      <c r="L48" s="10"/>
    </row>
    <row r="49" spans="1:12" s="274" customFormat="1" ht="21.75" customHeight="1" x14ac:dyDescent="0.2">
      <c r="A49" s="267" t="s">
        <v>96</v>
      </c>
      <c r="B49" s="267" t="s">
        <v>97</v>
      </c>
      <c r="C49" s="268">
        <v>78017.03</v>
      </c>
      <c r="D49" s="269">
        <v>96</v>
      </c>
      <c r="E49" s="270">
        <v>-1283.68</v>
      </c>
      <c r="F49" s="271">
        <v>-3</v>
      </c>
      <c r="G49" s="272">
        <f t="shared" si="1"/>
        <v>76733.350000000006</v>
      </c>
      <c r="H49" s="273">
        <f t="shared" si="1"/>
        <v>93</v>
      </c>
      <c r="I49" s="10"/>
      <c r="J49" s="10"/>
      <c r="K49" s="10"/>
      <c r="L49" s="10"/>
    </row>
    <row r="50" spans="1:12" s="274" customFormat="1" ht="21.75" customHeight="1" x14ac:dyDescent="0.2">
      <c r="A50" s="267" t="s">
        <v>118</v>
      </c>
      <c r="B50" s="267" t="s">
        <v>119</v>
      </c>
      <c r="C50" s="268">
        <v>5133580.54</v>
      </c>
      <c r="D50" s="269">
        <v>5750</v>
      </c>
      <c r="E50" s="270">
        <v>685083.01</v>
      </c>
      <c r="F50" s="271">
        <v>718</v>
      </c>
      <c r="G50" s="272">
        <f t="shared" si="1"/>
        <v>5818663.5499999998</v>
      </c>
      <c r="H50" s="273">
        <f t="shared" si="1"/>
        <v>6468</v>
      </c>
      <c r="I50" s="10"/>
      <c r="J50" s="10"/>
      <c r="K50" s="10"/>
      <c r="L50" s="10"/>
    </row>
    <row r="51" spans="1:12" s="274" customFormat="1" ht="11.25" customHeight="1" x14ac:dyDescent="0.2">
      <c r="A51" s="267" t="s">
        <v>98</v>
      </c>
      <c r="B51" s="267" t="s">
        <v>99</v>
      </c>
      <c r="C51" s="268">
        <v>8555063.3800000008</v>
      </c>
      <c r="D51" s="269">
        <v>9700</v>
      </c>
      <c r="E51" s="270">
        <v>329924.55</v>
      </c>
      <c r="F51" s="271">
        <v>310</v>
      </c>
      <c r="G51" s="272">
        <f t="shared" si="1"/>
        <v>8884987.9299999997</v>
      </c>
      <c r="H51" s="273">
        <f t="shared" si="1"/>
        <v>10010</v>
      </c>
      <c r="I51" s="10"/>
      <c r="J51" s="10"/>
      <c r="K51" s="10"/>
      <c r="L51" s="10"/>
    </row>
    <row r="52" spans="1:12" s="274" customFormat="1" ht="11.25" customHeight="1" x14ac:dyDescent="0.2">
      <c r="A52" s="416" t="s">
        <v>110</v>
      </c>
      <c r="B52" s="417"/>
      <c r="C52" s="268">
        <v>527783.81000000006</v>
      </c>
      <c r="D52" s="269">
        <v>600</v>
      </c>
      <c r="E52" s="270">
        <v>-26883.81</v>
      </c>
      <c r="F52" s="271">
        <v>-80</v>
      </c>
      <c r="G52" s="272">
        <f t="shared" si="1"/>
        <v>500900</v>
      </c>
      <c r="H52" s="273">
        <f t="shared" si="1"/>
        <v>520</v>
      </c>
      <c r="I52" s="10"/>
      <c r="J52" s="10"/>
      <c r="K52" s="10"/>
      <c r="L52" s="10"/>
    </row>
    <row r="53" spans="1:12" s="278" customFormat="1" ht="16.5" customHeight="1" x14ac:dyDescent="0.2">
      <c r="A53" s="415" t="s">
        <v>100</v>
      </c>
      <c r="B53" s="415"/>
      <c r="C53" s="275">
        <f t="shared" ref="C53:H53" si="2">SUM(C5:C52)</f>
        <v>191275932.06</v>
      </c>
      <c r="D53" s="276">
        <f t="shared" si="2"/>
        <v>214920</v>
      </c>
      <c r="E53" s="275">
        <f t="shared" si="2"/>
        <v>-6591316.5099999998</v>
      </c>
      <c r="F53" s="276">
        <f t="shared" si="2"/>
        <v>-2700</v>
      </c>
      <c r="G53" s="275">
        <f t="shared" si="2"/>
        <v>184684615.55000001</v>
      </c>
      <c r="H53" s="276">
        <f t="shared" si="2"/>
        <v>212220</v>
      </c>
      <c r="I53" s="277"/>
      <c r="J53" s="277"/>
      <c r="K53" s="277"/>
      <c r="L53" s="277"/>
    </row>
  </sheetData>
  <mergeCells count="9">
    <mergeCell ref="A53:B53"/>
    <mergeCell ref="A52:B52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outlinePr summaryBelow="0" summaryRight="0"/>
    <pageSetUpPr autoPageBreaks="0"/>
  </sheetPr>
  <dimension ref="A1:L7"/>
  <sheetViews>
    <sheetView view="pageBreakPreview" zoomScale="140" zoomScaleNormal="100" zoomScaleSheetLayoutView="140" workbookViewId="0">
      <selection activeCell="C16" sqref="C16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414" t="s">
        <v>147</v>
      </c>
      <c r="G1" s="414"/>
      <c r="H1" s="414"/>
    </row>
    <row r="2" spans="1:12" ht="31.5" customHeight="1" x14ac:dyDescent="0.2">
      <c r="A2" s="377" t="s">
        <v>138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8</v>
      </c>
      <c r="B5" s="267" t="s">
        <v>9</v>
      </c>
      <c r="C5" s="268">
        <v>1882439</v>
      </c>
      <c r="D5" s="269">
        <v>1300</v>
      </c>
      <c r="E5" s="270">
        <v>965015.27</v>
      </c>
      <c r="F5" s="271">
        <v>244</v>
      </c>
      <c r="G5" s="272">
        <f>C5+E5</f>
        <v>2847454.27</v>
      </c>
      <c r="H5" s="273">
        <f>D5+F5</f>
        <v>1544</v>
      </c>
      <c r="I5" s="10"/>
      <c r="J5" s="10"/>
      <c r="K5" s="10"/>
      <c r="L5" s="10"/>
    </row>
    <row r="6" spans="1:12" s="274" customFormat="1" ht="11.25" customHeight="1" x14ac:dyDescent="0.2">
      <c r="A6" s="416" t="s">
        <v>110</v>
      </c>
      <c r="B6" s="417"/>
      <c r="C6" s="268">
        <v>1917761</v>
      </c>
      <c r="D6" s="269">
        <v>701</v>
      </c>
      <c r="E6" s="270">
        <v>-1447061</v>
      </c>
      <c r="F6" s="271">
        <v>-244</v>
      </c>
      <c r="G6" s="272">
        <f t="shared" ref="G6:H6" si="0">C6+E6</f>
        <v>470700</v>
      </c>
      <c r="H6" s="273">
        <f t="shared" si="0"/>
        <v>457</v>
      </c>
      <c r="I6" s="10"/>
      <c r="J6" s="10"/>
      <c r="K6" s="10"/>
      <c r="L6" s="10"/>
    </row>
    <row r="7" spans="1:12" s="278" customFormat="1" ht="16.5" customHeight="1" x14ac:dyDescent="0.2">
      <c r="A7" s="415" t="s">
        <v>100</v>
      </c>
      <c r="B7" s="415"/>
      <c r="C7" s="275">
        <f t="shared" ref="C7:H7" si="1">SUM(C5:C6)</f>
        <v>3800200</v>
      </c>
      <c r="D7" s="276">
        <f t="shared" si="1"/>
        <v>2001</v>
      </c>
      <c r="E7" s="275">
        <f t="shared" si="1"/>
        <v>-482045.73</v>
      </c>
      <c r="F7" s="276">
        <f t="shared" si="1"/>
        <v>0</v>
      </c>
      <c r="G7" s="275">
        <f t="shared" si="1"/>
        <v>3318154.27</v>
      </c>
      <c r="H7" s="276">
        <f t="shared" si="1"/>
        <v>2001</v>
      </c>
      <c r="I7" s="277"/>
      <c r="J7" s="277"/>
      <c r="K7" s="277"/>
      <c r="L7" s="277"/>
    </row>
  </sheetData>
  <mergeCells count="9">
    <mergeCell ref="A6:B6"/>
    <mergeCell ref="A7:B7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outlinePr summaryBelow="0" summaryRight="0"/>
    <pageSetUpPr autoPageBreaks="0"/>
  </sheetPr>
  <dimension ref="A1:L12"/>
  <sheetViews>
    <sheetView view="pageBreakPreview" zoomScale="120" zoomScaleNormal="100" zoomScaleSheetLayoutView="120" workbookViewId="0">
      <selection activeCell="F1" sqref="F1:H1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376" t="s">
        <v>148</v>
      </c>
      <c r="G1" s="376"/>
      <c r="H1" s="376"/>
    </row>
    <row r="2" spans="1:12" ht="31.5" customHeight="1" x14ac:dyDescent="0.2">
      <c r="A2" s="377" t="s">
        <v>140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0</v>
      </c>
      <c r="B5" s="267" t="s">
        <v>1</v>
      </c>
      <c r="C5" s="268">
        <v>7232104.2199999997</v>
      </c>
      <c r="D5" s="269">
        <v>1300</v>
      </c>
      <c r="E5" s="270">
        <v>-1229743.58</v>
      </c>
      <c r="F5" s="271">
        <v>-188</v>
      </c>
      <c r="G5" s="272">
        <f>C5+E5</f>
        <v>6002360.6399999997</v>
      </c>
      <c r="H5" s="273">
        <f>D5+F5</f>
        <v>1112</v>
      </c>
      <c r="I5" s="10"/>
      <c r="J5" s="10"/>
      <c r="K5" s="10"/>
      <c r="L5" s="10"/>
    </row>
    <row r="6" spans="1:12" s="274" customFormat="1" ht="11.25" customHeight="1" x14ac:dyDescent="0.2">
      <c r="A6" s="267" t="s">
        <v>4</v>
      </c>
      <c r="B6" s="267" t="s">
        <v>5</v>
      </c>
      <c r="C6" s="268">
        <v>258389</v>
      </c>
      <c r="D6" s="269">
        <v>100</v>
      </c>
      <c r="E6" s="270">
        <v>-258389</v>
      </c>
      <c r="F6" s="271">
        <v>-100</v>
      </c>
      <c r="G6" s="272">
        <f t="shared" ref="G6:H11" si="0">C6+E6</f>
        <v>0</v>
      </c>
      <c r="H6" s="273">
        <f t="shared" si="0"/>
        <v>0</v>
      </c>
      <c r="I6" s="10"/>
      <c r="J6" s="10"/>
      <c r="K6" s="10"/>
      <c r="L6" s="10"/>
    </row>
    <row r="7" spans="1:12" s="274" customFormat="1" ht="11.25" customHeight="1" x14ac:dyDescent="0.2">
      <c r="A7" s="267" t="s">
        <v>8</v>
      </c>
      <c r="B7" s="267" t="s">
        <v>9</v>
      </c>
      <c r="C7" s="268">
        <v>29981813.359999999</v>
      </c>
      <c r="D7" s="269">
        <v>10700</v>
      </c>
      <c r="E7" s="270">
        <v>5458809.0599999996</v>
      </c>
      <c r="F7" s="271">
        <v>1428</v>
      </c>
      <c r="G7" s="272">
        <f t="shared" si="0"/>
        <v>35440622.420000002</v>
      </c>
      <c r="H7" s="273">
        <f t="shared" si="0"/>
        <v>12128</v>
      </c>
      <c r="I7" s="10"/>
      <c r="J7" s="10"/>
      <c r="K7" s="10"/>
      <c r="L7" s="10"/>
    </row>
    <row r="8" spans="1:12" s="274" customFormat="1" ht="11.25" customHeight="1" x14ac:dyDescent="0.2">
      <c r="A8" s="267" t="s">
        <v>10</v>
      </c>
      <c r="B8" s="267" t="s">
        <v>11</v>
      </c>
      <c r="C8" s="268">
        <v>5026292.1500000004</v>
      </c>
      <c r="D8" s="269">
        <v>1905</v>
      </c>
      <c r="E8" s="270">
        <v>-3047899.21</v>
      </c>
      <c r="F8" s="271">
        <v>-1135</v>
      </c>
      <c r="G8" s="272">
        <f t="shared" si="0"/>
        <v>1978392.94</v>
      </c>
      <c r="H8" s="273">
        <f t="shared" si="0"/>
        <v>770</v>
      </c>
      <c r="I8" s="10"/>
      <c r="J8" s="10"/>
      <c r="K8" s="10"/>
      <c r="L8" s="10"/>
    </row>
    <row r="9" spans="1:12" s="274" customFormat="1" ht="11.25" customHeight="1" x14ac:dyDescent="0.2">
      <c r="A9" s="267" t="s">
        <v>16</v>
      </c>
      <c r="B9" s="267" t="s">
        <v>17</v>
      </c>
      <c r="C9" s="268">
        <v>206711.2</v>
      </c>
      <c r="D9" s="269">
        <v>80</v>
      </c>
      <c r="E9" s="270">
        <v>-162785.07</v>
      </c>
      <c r="F9" s="271">
        <v>-63</v>
      </c>
      <c r="G9" s="272">
        <f t="shared" si="0"/>
        <v>43926.13</v>
      </c>
      <c r="H9" s="273">
        <f t="shared" si="0"/>
        <v>17</v>
      </c>
      <c r="I9" s="10"/>
      <c r="J9" s="10"/>
      <c r="K9" s="10"/>
      <c r="L9" s="10"/>
    </row>
    <row r="10" spans="1:12" s="274" customFormat="1" ht="11.25" customHeight="1" x14ac:dyDescent="0.2">
      <c r="A10" s="267" t="s">
        <v>20</v>
      </c>
      <c r="B10" s="267" t="s">
        <v>21</v>
      </c>
      <c r="C10" s="268">
        <v>51677.8</v>
      </c>
      <c r="D10" s="269">
        <v>20</v>
      </c>
      <c r="E10" s="270">
        <v>-33590.57</v>
      </c>
      <c r="F10" s="271">
        <v>-13</v>
      </c>
      <c r="G10" s="272">
        <f t="shared" si="0"/>
        <v>18087.23</v>
      </c>
      <c r="H10" s="273">
        <f t="shared" si="0"/>
        <v>7</v>
      </c>
      <c r="I10" s="10"/>
      <c r="J10" s="10"/>
      <c r="K10" s="10"/>
      <c r="L10" s="10"/>
    </row>
    <row r="11" spans="1:12" s="274" customFormat="1" ht="11.25" customHeight="1" x14ac:dyDescent="0.2">
      <c r="A11" s="267" t="s">
        <v>34</v>
      </c>
      <c r="B11" s="267" t="s">
        <v>35</v>
      </c>
      <c r="C11" s="268">
        <v>786728.86</v>
      </c>
      <c r="D11" s="269">
        <v>300</v>
      </c>
      <c r="E11" s="270">
        <v>172763.41</v>
      </c>
      <c r="F11" s="271">
        <v>71</v>
      </c>
      <c r="G11" s="272">
        <f t="shared" si="0"/>
        <v>959492.27</v>
      </c>
      <c r="H11" s="273">
        <f t="shared" si="0"/>
        <v>371</v>
      </c>
      <c r="I11" s="10"/>
      <c r="J11" s="10"/>
      <c r="K11" s="10"/>
      <c r="L11" s="10"/>
    </row>
    <row r="12" spans="1:12" s="278" customFormat="1" ht="16.5" customHeight="1" x14ac:dyDescent="0.2">
      <c r="A12" s="415" t="s">
        <v>100</v>
      </c>
      <c r="B12" s="415"/>
      <c r="C12" s="275">
        <f t="shared" ref="C12:H12" si="1">SUM(C5:C11)</f>
        <v>43543716.590000004</v>
      </c>
      <c r="D12" s="276">
        <f t="shared" si="1"/>
        <v>14405</v>
      </c>
      <c r="E12" s="275">
        <f t="shared" si="1"/>
        <v>899165.04</v>
      </c>
      <c r="F12" s="276">
        <f t="shared" si="1"/>
        <v>0</v>
      </c>
      <c r="G12" s="275">
        <f t="shared" si="1"/>
        <v>44442881.630000003</v>
      </c>
      <c r="H12" s="276">
        <f t="shared" si="1"/>
        <v>14405</v>
      </c>
      <c r="I12" s="277"/>
      <c r="J12" s="277"/>
      <c r="K12" s="277"/>
      <c r="L12" s="277"/>
    </row>
  </sheetData>
  <mergeCells count="8">
    <mergeCell ref="A12:B12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45"/>
  <sheetViews>
    <sheetView view="pageBreakPreview" zoomScale="140" zoomScaleNormal="100" zoomScaleSheetLayoutView="14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10.5" defaultRowHeight="11.25" x14ac:dyDescent="0.2"/>
  <cols>
    <col min="1" max="1" width="54.33203125" style="6" customWidth="1"/>
    <col min="2" max="2" width="18" style="6" customWidth="1"/>
    <col min="3" max="3" width="17" style="6" customWidth="1"/>
    <col min="4" max="4" width="17.83203125" style="6" customWidth="1"/>
    <col min="5" max="16384" width="10.5" style="10"/>
  </cols>
  <sheetData>
    <row r="1" spans="1:4" s="6" customFormat="1" ht="51" customHeight="1" x14ac:dyDescent="0.2">
      <c r="B1" s="383" t="s">
        <v>362</v>
      </c>
      <c r="C1" s="383"/>
    </row>
    <row r="2" spans="1:4" ht="57.75" customHeight="1" x14ac:dyDescent="0.2">
      <c r="A2" s="384" t="s">
        <v>193</v>
      </c>
      <c r="B2" s="384"/>
      <c r="C2" s="384"/>
    </row>
    <row r="3" spans="1:4" ht="45" x14ac:dyDescent="0.2">
      <c r="A3" s="360" t="s">
        <v>102</v>
      </c>
      <c r="B3" s="361" t="s">
        <v>166</v>
      </c>
      <c r="C3" s="362" t="s">
        <v>107</v>
      </c>
      <c r="D3" s="363"/>
    </row>
    <row r="4" spans="1:4" x14ac:dyDescent="0.2">
      <c r="A4" s="364" t="s">
        <v>115</v>
      </c>
      <c r="B4" s="365">
        <v>2696</v>
      </c>
      <c r="C4" s="365">
        <v>263636</v>
      </c>
      <c r="D4" s="366"/>
    </row>
    <row r="5" spans="1:4" x14ac:dyDescent="0.2">
      <c r="A5" s="364" t="s">
        <v>17</v>
      </c>
      <c r="B5" s="365">
        <v>2918</v>
      </c>
      <c r="C5" s="365">
        <v>233803</v>
      </c>
      <c r="D5" s="366"/>
    </row>
    <row r="6" spans="1:4" x14ac:dyDescent="0.2">
      <c r="A6" s="364" t="s">
        <v>23</v>
      </c>
      <c r="B6" s="365">
        <v>66289</v>
      </c>
      <c r="C6" s="365">
        <v>1439963</v>
      </c>
      <c r="D6" s="366"/>
    </row>
    <row r="7" spans="1:4" x14ac:dyDescent="0.2">
      <c r="A7" s="364" t="s">
        <v>194</v>
      </c>
      <c r="B7" s="365">
        <v>205571</v>
      </c>
      <c r="C7" s="365">
        <v>18285540</v>
      </c>
      <c r="D7" s="366"/>
    </row>
    <row r="8" spans="1:4" x14ac:dyDescent="0.2">
      <c r="A8" s="364" t="s">
        <v>117</v>
      </c>
      <c r="B8" s="365">
        <v>71310</v>
      </c>
      <c r="C8" s="365">
        <v>6095341</v>
      </c>
      <c r="D8" s="366"/>
    </row>
    <row r="9" spans="1:4" x14ac:dyDescent="0.2">
      <c r="A9" s="364" t="s">
        <v>27</v>
      </c>
      <c r="B9" s="365">
        <v>18699</v>
      </c>
      <c r="C9" s="365">
        <v>422038</v>
      </c>
      <c r="D9" s="366"/>
    </row>
    <row r="10" spans="1:4" x14ac:dyDescent="0.2">
      <c r="A10" s="364" t="s">
        <v>29</v>
      </c>
      <c r="B10" s="365">
        <v>40526</v>
      </c>
      <c r="C10" s="365">
        <v>2934555</v>
      </c>
      <c r="D10" s="366"/>
    </row>
    <row r="11" spans="1:4" x14ac:dyDescent="0.2">
      <c r="A11" s="364" t="s">
        <v>33</v>
      </c>
      <c r="B11" s="365">
        <v>11305</v>
      </c>
      <c r="C11" s="365">
        <v>842996</v>
      </c>
      <c r="D11" s="366"/>
    </row>
    <row r="12" spans="1:4" x14ac:dyDescent="0.2">
      <c r="A12" s="364" t="s">
        <v>35</v>
      </c>
      <c r="B12" s="365">
        <v>50378</v>
      </c>
      <c r="C12" s="365">
        <v>3749969</v>
      </c>
      <c r="D12" s="366"/>
    </row>
    <row r="13" spans="1:4" x14ac:dyDescent="0.2">
      <c r="A13" s="364" t="s">
        <v>37</v>
      </c>
      <c r="B13" s="365">
        <v>29670</v>
      </c>
      <c r="C13" s="365">
        <v>2191178</v>
      </c>
      <c r="D13" s="366"/>
    </row>
    <row r="14" spans="1:4" x14ac:dyDescent="0.2">
      <c r="A14" s="364" t="s">
        <v>39</v>
      </c>
      <c r="B14" s="365">
        <v>20292</v>
      </c>
      <c r="C14" s="365">
        <v>1301039</v>
      </c>
      <c r="D14" s="366"/>
    </row>
    <row r="15" spans="1:4" x14ac:dyDescent="0.2">
      <c r="A15" s="364" t="s">
        <v>41</v>
      </c>
      <c r="B15" s="365">
        <v>5515</v>
      </c>
      <c r="C15" s="365">
        <v>400991</v>
      </c>
      <c r="D15" s="366"/>
    </row>
    <row r="16" spans="1:4" x14ac:dyDescent="0.2">
      <c r="A16" s="364" t="s">
        <v>43</v>
      </c>
      <c r="B16" s="365">
        <v>7166</v>
      </c>
      <c r="C16" s="365">
        <v>510673</v>
      </c>
      <c r="D16" s="366"/>
    </row>
    <row r="17" spans="1:4" x14ac:dyDescent="0.2">
      <c r="A17" s="364" t="s">
        <v>45</v>
      </c>
      <c r="B17" s="365">
        <v>6137</v>
      </c>
      <c r="C17" s="365">
        <v>431432</v>
      </c>
      <c r="D17" s="366"/>
    </row>
    <row r="18" spans="1:4" x14ac:dyDescent="0.2">
      <c r="A18" s="364" t="s">
        <v>47</v>
      </c>
      <c r="B18" s="365">
        <v>21730</v>
      </c>
      <c r="C18" s="365">
        <v>1501616</v>
      </c>
      <c r="D18" s="366"/>
    </row>
    <row r="19" spans="1:4" x14ac:dyDescent="0.2">
      <c r="A19" s="364" t="s">
        <v>49</v>
      </c>
      <c r="B19" s="365">
        <v>20256</v>
      </c>
      <c r="C19" s="365">
        <v>1368579</v>
      </c>
      <c r="D19" s="366"/>
    </row>
    <row r="20" spans="1:4" x14ac:dyDescent="0.2">
      <c r="A20" s="364" t="s">
        <v>51</v>
      </c>
      <c r="B20" s="365">
        <v>5453</v>
      </c>
      <c r="C20" s="365">
        <v>394443</v>
      </c>
      <c r="D20" s="366"/>
    </row>
    <row r="21" spans="1:4" x14ac:dyDescent="0.2">
      <c r="A21" s="364" t="s">
        <v>53</v>
      </c>
      <c r="B21" s="365">
        <v>10333</v>
      </c>
      <c r="C21" s="365">
        <v>670844</v>
      </c>
      <c r="D21" s="366"/>
    </row>
    <row r="22" spans="1:4" x14ac:dyDescent="0.2">
      <c r="A22" s="364" t="s">
        <v>55</v>
      </c>
      <c r="B22" s="365">
        <v>26724</v>
      </c>
      <c r="C22" s="365">
        <v>1784740</v>
      </c>
      <c r="D22" s="366"/>
    </row>
    <row r="23" spans="1:4" x14ac:dyDescent="0.2">
      <c r="A23" s="364" t="s">
        <v>57</v>
      </c>
      <c r="B23" s="365">
        <v>17615</v>
      </c>
      <c r="C23" s="365">
        <v>1144799</v>
      </c>
      <c r="D23" s="366"/>
    </row>
    <row r="24" spans="1:4" x14ac:dyDescent="0.2">
      <c r="A24" s="364" t="s">
        <v>59</v>
      </c>
      <c r="B24" s="365">
        <v>6658</v>
      </c>
      <c r="C24" s="365">
        <v>476723</v>
      </c>
      <c r="D24" s="366"/>
    </row>
    <row r="25" spans="1:4" x14ac:dyDescent="0.2">
      <c r="A25" s="364" t="s">
        <v>61</v>
      </c>
      <c r="B25" s="365">
        <v>14010</v>
      </c>
      <c r="C25" s="365">
        <v>921905</v>
      </c>
      <c r="D25" s="366"/>
    </row>
    <row r="26" spans="1:4" x14ac:dyDescent="0.2">
      <c r="A26" s="364" t="s">
        <v>63</v>
      </c>
      <c r="B26" s="365">
        <v>7807</v>
      </c>
      <c r="C26" s="365">
        <v>563541</v>
      </c>
      <c r="D26" s="366"/>
    </row>
    <row r="27" spans="1:4" x14ac:dyDescent="0.2">
      <c r="A27" s="364" t="s">
        <v>65</v>
      </c>
      <c r="B27" s="365">
        <v>38856</v>
      </c>
      <c r="C27" s="365">
        <v>2617438</v>
      </c>
      <c r="D27" s="366"/>
    </row>
    <row r="28" spans="1:4" x14ac:dyDescent="0.2">
      <c r="A28" s="364" t="s">
        <v>67</v>
      </c>
      <c r="B28" s="365">
        <v>10056</v>
      </c>
      <c r="C28" s="365">
        <v>722633</v>
      </c>
      <c r="D28" s="366"/>
    </row>
    <row r="29" spans="1:4" x14ac:dyDescent="0.2">
      <c r="A29" s="364" t="s">
        <v>69</v>
      </c>
      <c r="B29" s="365">
        <v>9822</v>
      </c>
      <c r="C29" s="365">
        <v>681655</v>
      </c>
      <c r="D29" s="366"/>
    </row>
    <row r="30" spans="1:4" x14ac:dyDescent="0.2">
      <c r="A30" s="364" t="s">
        <v>71</v>
      </c>
      <c r="B30" s="365">
        <v>9973</v>
      </c>
      <c r="C30" s="365">
        <v>651030</v>
      </c>
      <c r="D30" s="366"/>
    </row>
    <row r="31" spans="1:4" x14ac:dyDescent="0.2">
      <c r="A31" s="364" t="s">
        <v>73</v>
      </c>
      <c r="B31" s="365">
        <v>17162</v>
      </c>
      <c r="C31" s="365">
        <v>1125627</v>
      </c>
      <c r="D31" s="366"/>
    </row>
    <row r="32" spans="1:4" x14ac:dyDescent="0.2">
      <c r="A32" s="364" t="s">
        <v>75</v>
      </c>
      <c r="B32" s="365">
        <v>4611</v>
      </c>
      <c r="C32" s="365">
        <v>342129</v>
      </c>
      <c r="D32" s="366"/>
    </row>
    <row r="33" spans="1:4" x14ac:dyDescent="0.2">
      <c r="A33" s="364" t="s">
        <v>77</v>
      </c>
      <c r="B33" s="365">
        <v>29880</v>
      </c>
      <c r="C33" s="365">
        <v>2031467</v>
      </c>
      <c r="D33" s="366"/>
    </row>
    <row r="34" spans="1:4" x14ac:dyDescent="0.2">
      <c r="A34" s="364" t="s">
        <v>79</v>
      </c>
      <c r="B34" s="365">
        <v>27210</v>
      </c>
      <c r="C34" s="365">
        <v>1829465</v>
      </c>
      <c r="D34" s="366"/>
    </row>
    <row r="35" spans="1:4" x14ac:dyDescent="0.2">
      <c r="A35" s="364" t="s">
        <v>81</v>
      </c>
      <c r="B35" s="365">
        <v>9800</v>
      </c>
      <c r="C35" s="365">
        <v>689643</v>
      </c>
      <c r="D35" s="366"/>
    </row>
    <row r="36" spans="1:4" x14ac:dyDescent="0.2">
      <c r="A36" s="364" t="s">
        <v>83</v>
      </c>
      <c r="B36" s="365">
        <v>11323</v>
      </c>
      <c r="C36" s="365">
        <v>766397</v>
      </c>
      <c r="D36" s="366"/>
    </row>
    <row r="37" spans="1:4" x14ac:dyDescent="0.2">
      <c r="A37" s="364" t="s">
        <v>85</v>
      </c>
      <c r="B37" s="365">
        <v>7861</v>
      </c>
      <c r="C37" s="365">
        <v>556638</v>
      </c>
      <c r="D37" s="366"/>
    </row>
    <row r="38" spans="1:4" x14ac:dyDescent="0.2">
      <c r="A38" s="364" t="s">
        <v>87</v>
      </c>
      <c r="B38" s="365">
        <v>7176</v>
      </c>
      <c r="C38" s="365">
        <v>510047</v>
      </c>
      <c r="D38" s="366"/>
    </row>
    <row r="39" spans="1:4" x14ac:dyDescent="0.2">
      <c r="A39" s="364" t="s">
        <v>89</v>
      </c>
      <c r="B39" s="365">
        <v>3639</v>
      </c>
      <c r="C39" s="365">
        <v>360031</v>
      </c>
      <c r="D39" s="366"/>
    </row>
    <row r="40" spans="1:4" x14ac:dyDescent="0.2">
      <c r="A40" s="364" t="s">
        <v>167</v>
      </c>
      <c r="B40" s="365">
        <v>23821</v>
      </c>
      <c r="C40" s="365">
        <v>1962195</v>
      </c>
      <c r="D40" s="366"/>
    </row>
    <row r="41" spans="1:4" x14ac:dyDescent="0.2">
      <c r="A41" s="364" t="s">
        <v>168</v>
      </c>
      <c r="B41" s="367">
        <v>626</v>
      </c>
      <c r="C41" s="365">
        <v>54843</v>
      </c>
      <c r="D41" s="366"/>
    </row>
    <row r="42" spans="1:4" x14ac:dyDescent="0.2">
      <c r="A42" s="364" t="s">
        <v>195</v>
      </c>
      <c r="B42" s="365">
        <v>1297</v>
      </c>
      <c r="C42" s="365">
        <v>123972</v>
      </c>
      <c r="D42" s="366"/>
    </row>
    <row r="43" spans="1:4" x14ac:dyDescent="0.2">
      <c r="A43" s="364" t="s">
        <v>170</v>
      </c>
      <c r="B43" s="365">
        <v>21660</v>
      </c>
      <c r="C43" s="365">
        <v>1771499</v>
      </c>
      <c r="D43" s="366"/>
    </row>
    <row r="44" spans="1:4" x14ac:dyDescent="0.2">
      <c r="A44" s="364" t="s">
        <v>99</v>
      </c>
      <c r="B44" s="365">
        <v>17532</v>
      </c>
      <c r="C44" s="365">
        <v>1453388</v>
      </c>
      <c r="D44" s="366"/>
    </row>
    <row r="45" spans="1:4" s="6" customFormat="1" x14ac:dyDescent="0.2">
      <c r="A45" s="364" t="s">
        <v>171</v>
      </c>
      <c r="B45" s="365">
        <v>921363</v>
      </c>
      <c r="C45" s="365">
        <v>66180441</v>
      </c>
      <c r="D45" s="366"/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outlinePr summaryBelow="0" summaryRight="0"/>
    <pageSetUpPr autoPageBreaks="0"/>
  </sheetPr>
  <dimension ref="A1:L21"/>
  <sheetViews>
    <sheetView view="pageBreakPreview" zoomScale="150" zoomScaleNormal="100" zoomScaleSheetLayoutView="150" workbookViewId="0">
      <selection activeCell="B23" sqref="B23"/>
    </sheetView>
  </sheetViews>
  <sheetFormatPr defaultColWidth="10.6640625" defaultRowHeight="11.25" x14ac:dyDescent="0.2"/>
  <cols>
    <col min="1" max="1" width="10.33203125" style="169" customWidth="1"/>
    <col min="2" max="2" width="38.83203125" style="174" customWidth="1"/>
    <col min="3" max="3" width="13.6640625" style="279" customWidth="1"/>
    <col min="4" max="4" width="12.1640625" style="280" customWidth="1"/>
    <col min="5" max="5" width="12.33203125" style="279" customWidth="1"/>
    <col min="6" max="6" width="13" style="280" customWidth="1"/>
    <col min="7" max="7" width="13.6640625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83"/>
      <c r="C1" s="2"/>
      <c r="D1" s="2"/>
      <c r="E1" s="2"/>
      <c r="F1" s="376" t="s">
        <v>144</v>
      </c>
      <c r="G1" s="376"/>
      <c r="H1" s="376"/>
    </row>
    <row r="2" spans="1:12" ht="31.5" customHeight="1" x14ac:dyDescent="0.2">
      <c r="A2" s="377" t="s">
        <v>120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418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419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0</v>
      </c>
      <c r="B5" s="267" t="s">
        <v>1</v>
      </c>
      <c r="C5" s="268">
        <v>12862967.890000001</v>
      </c>
      <c r="D5" s="269">
        <v>4368</v>
      </c>
      <c r="E5" s="270">
        <v>99420.66</v>
      </c>
      <c r="F5" s="271">
        <v>48</v>
      </c>
      <c r="G5" s="272">
        <f>C5+E5</f>
        <v>12962388.550000001</v>
      </c>
      <c r="H5" s="273">
        <f>D5+F5</f>
        <v>4416</v>
      </c>
      <c r="I5" s="10"/>
      <c r="J5" s="10"/>
      <c r="K5" s="10"/>
      <c r="L5" s="10"/>
    </row>
    <row r="6" spans="1:12" s="274" customFormat="1" ht="11.25" customHeight="1" x14ac:dyDescent="0.2">
      <c r="A6" s="267" t="s">
        <v>2</v>
      </c>
      <c r="B6" s="267" t="s">
        <v>3</v>
      </c>
      <c r="C6" s="268">
        <v>10472445.960000001</v>
      </c>
      <c r="D6" s="269">
        <v>3749</v>
      </c>
      <c r="E6" s="270">
        <v>-17967.259999999998</v>
      </c>
      <c r="F6" s="271">
        <v>14</v>
      </c>
      <c r="G6" s="272">
        <f t="shared" ref="G6:H20" si="0">C6+E6</f>
        <v>10454478.699999999</v>
      </c>
      <c r="H6" s="273">
        <f t="shared" si="0"/>
        <v>3763</v>
      </c>
      <c r="I6" s="10"/>
      <c r="J6" s="10"/>
      <c r="K6" s="10"/>
      <c r="L6" s="10"/>
    </row>
    <row r="7" spans="1:12" s="274" customFormat="1" ht="11.25" customHeight="1" x14ac:dyDescent="0.2">
      <c r="A7" s="267" t="s">
        <v>6</v>
      </c>
      <c r="B7" s="267" t="s">
        <v>7</v>
      </c>
      <c r="C7" s="268">
        <v>10388166.67</v>
      </c>
      <c r="D7" s="269">
        <v>2979</v>
      </c>
      <c r="E7" s="270">
        <v>-118541.09</v>
      </c>
      <c r="F7" s="271">
        <v>11</v>
      </c>
      <c r="G7" s="272">
        <f t="shared" si="0"/>
        <v>10269625.58</v>
      </c>
      <c r="H7" s="273">
        <f t="shared" si="0"/>
        <v>2990</v>
      </c>
      <c r="I7" s="10"/>
      <c r="J7" s="10"/>
      <c r="K7" s="10"/>
      <c r="L7" s="10"/>
    </row>
    <row r="8" spans="1:12" s="274" customFormat="1" ht="11.25" customHeight="1" x14ac:dyDescent="0.2">
      <c r="A8" s="267" t="s">
        <v>8</v>
      </c>
      <c r="B8" s="267" t="s">
        <v>9</v>
      </c>
      <c r="C8" s="268">
        <v>31719523.359999999</v>
      </c>
      <c r="D8" s="269">
        <v>7112</v>
      </c>
      <c r="E8" s="270">
        <v>219085.61</v>
      </c>
      <c r="F8" s="271">
        <v>26</v>
      </c>
      <c r="G8" s="272">
        <f t="shared" si="0"/>
        <v>31938608.969999999</v>
      </c>
      <c r="H8" s="273">
        <f t="shared" si="0"/>
        <v>7138</v>
      </c>
      <c r="I8" s="10"/>
      <c r="J8" s="10"/>
      <c r="K8" s="10"/>
      <c r="L8" s="10"/>
    </row>
    <row r="9" spans="1:12" s="274" customFormat="1" ht="11.25" customHeight="1" x14ac:dyDescent="0.2">
      <c r="A9" s="267" t="s">
        <v>10</v>
      </c>
      <c r="B9" s="267" t="s">
        <v>11</v>
      </c>
      <c r="C9" s="268">
        <v>18082642.350000001</v>
      </c>
      <c r="D9" s="269">
        <v>3151</v>
      </c>
      <c r="E9" s="270">
        <v>56684.66</v>
      </c>
      <c r="F9" s="271">
        <v>15</v>
      </c>
      <c r="G9" s="272">
        <f t="shared" si="0"/>
        <v>18139327.010000002</v>
      </c>
      <c r="H9" s="273">
        <f t="shared" si="0"/>
        <v>3166</v>
      </c>
      <c r="I9" s="10"/>
      <c r="J9" s="10"/>
      <c r="K9" s="10"/>
      <c r="L9" s="10"/>
    </row>
    <row r="10" spans="1:12" s="274" customFormat="1" ht="11.25" customHeight="1" x14ac:dyDescent="0.2">
      <c r="A10" s="267" t="s">
        <v>24</v>
      </c>
      <c r="B10" s="267" t="s">
        <v>25</v>
      </c>
      <c r="C10" s="268">
        <v>3224863.58</v>
      </c>
      <c r="D10" s="269">
        <v>1082</v>
      </c>
      <c r="E10" s="270">
        <v>71787.5</v>
      </c>
      <c r="F10" s="271">
        <v>26</v>
      </c>
      <c r="G10" s="272">
        <f t="shared" si="0"/>
        <v>3296651.08</v>
      </c>
      <c r="H10" s="273">
        <f t="shared" si="0"/>
        <v>1108</v>
      </c>
      <c r="I10" s="10"/>
      <c r="J10" s="10"/>
      <c r="K10" s="10"/>
      <c r="L10" s="10"/>
    </row>
    <row r="11" spans="1:12" s="274" customFormat="1" ht="11.25" customHeight="1" x14ac:dyDescent="0.2">
      <c r="A11" s="267" t="s">
        <v>34</v>
      </c>
      <c r="B11" s="267" t="s">
        <v>35</v>
      </c>
      <c r="C11" s="268">
        <v>15812578.390000001</v>
      </c>
      <c r="D11" s="269">
        <v>3479</v>
      </c>
      <c r="E11" s="270">
        <v>238437.98</v>
      </c>
      <c r="F11" s="271">
        <v>92</v>
      </c>
      <c r="G11" s="272">
        <f t="shared" si="0"/>
        <v>16051016.369999999</v>
      </c>
      <c r="H11" s="273">
        <f t="shared" si="0"/>
        <v>3571</v>
      </c>
      <c r="I11" s="10"/>
      <c r="J11" s="10"/>
      <c r="K11" s="10"/>
      <c r="L11" s="10"/>
    </row>
    <row r="12" spans="1:12" s="274" customFormat="1" ht="11.25" customHeight="1" x14ac:dyDescent="0.2">
      <c r="A12" s="267" t="s">
        <v>121</v>
      </c>
      <c r="B12" s="267" t="s">
        <v>122</v>
      </c>
      <c r="C12" s="268">
        <v>27982198.800000001</v>
      </c>
      <c r="D12" s="269">
        <v>7513</v>
      </c>
      <c r="E12" s="270">
        <v>-200477.18</v>
      </c>
      <c r="F12" s="271">
        <v>28</v>
      </c>
      <c r="G12" s="272">
        <f t="shared" si="0"/>
        <v>27781721.620000001</v>
      </c>
      <c r="H12" s="273">
        <f t="shared" si="0"/>
        <v>7541</v>
      </c>
      <c r="I12" s="10"/>
      <c r="J12" s="10"/>
      <c r="K12" s="10"/>
      <c r="L12" s="10"/>
    </row>
    <row r="13" spans="1:12" s="274" customFormat="1" ht="11.25" customHeight="1" x14ac:dyDescent="0.2">
      <c r="A13" s="267" t="s">
        <v>123</v>
      </c>
      <c r="B13" s="267" t="s">
        <v>124</v>
      </c>
      <c r="C13" s="268">
        <v>19657739.18</v>
      </c>
      <c r="D13" s="269">
        <v>5827</v>
      </c>
      <c r="E13" s="270">
        <v>-164722.82</v>
      </c>
      <c r="F13" s="271">
        <v>22</v>
      </c>
      <c r="G13" s="272">
        <f t="shared" si="0"/>
        <v>19493016.359999999</v>
      </c>
      <c r="H13" s="273">
        <f t="shared" si="0"/>
        <v>5849</v>
      </c>
      <c r="I13" s="10"/>
      <c r="J13" s="10"/>
      <c r="K13" s="10"/>
      <c r="L13" s="10"/>
    </row>
    <row r="14" spans="1:12" s="274" customFormat="1" ht="11.25" customHeight="1" x14ac:dyDescent="0.2">
      <c r="A14" s="267" t="s">
        <v>111</v>
      </c>
      <c r="B14" s="267" t="s">
        <v>112</v>
      </c>
      <c r="C14" s="268">
        <v>33806760</v>
      </c>
      <c r="D14" s="269">
        <v>10280</v>
      </c>
      <c r="E14" s="270">
        <v>-1021570.42</v>
      </c>
      <c r="F14" s="271">
        <v>38</v>
      </c>
      <c r="G14" s="272">
        <f t="shared" si="0"/>
        <v>32785189.579999998</v>
      </c>
      <c r="H14" s="273">
        <f t="shared" si="0"/>
        <v>10318</v>
      </c>
      <c r="I14" s="10"/>
      <c r="J14" s="10"/>
      <c r="K14" s="10"/>
      <c r="L14" s="10"/>
    </row>
    <row r="15" spans="1:12" s="274" customFormat="1" ht="14.25" customHeight="1" x14ac:dyDescent="0.2">
      <c r="A15" s="267" t="s">
        <v>125</v>
      </c>
      <c r="B15" s="267" t="s">
        <v>126</v>
      </c>
      <c r="C15" s="268">
        <v>10834778.17</v>
      </c>
      <c r="D15" s="269">
        <v>2938</v>
      </c>
      <c r="E15" s="270">
        <v>-351076.95</v>
      </c>
      <c r="F15" s="271">
        <v>11</v>
      </c>
      <c r="G15" s="272">
        <f t="shared" si="0"/>
        <v>10483701.220000001</v>
      </c>
      <c r="H15" s="273">
        <f t="shared" si="0"/>
        <v>2949</v>
      </c>
      <c r="I15" s="10"/>
      <c r="J15" s="10"/>
      <c r="K15" s="10"/>
      <c r="L15" s="10"/>
    </row>
    <row r="16" spans="1:12" s="274" customFormat="1" ht="11.25" customHeight="1" x14ac:dyDescent="0.2">
      <c r="A16" s="267" t="s">
        <v>127</v>
      </c>
      <c r="B16" s="267" t="s">
        <v>128</v>
      </c>
      <c r="C16" s="268">
        <v>14319488.710000001</v>
      </c>
      <c r="D16" s="269">
        <v>3574</v>
      </c>
      <c r="E16" s="270">
        <v>-73002.570000000007</v>
      </c>
      <c r="F16" s="271">
        <v>20</v>
      </c>
      <c r="G16" s="272">
        <f t="shared" si="0"/>
        <v>14246486.140000001</v>
      </c>
      <c r="H16" s="273">
        <f t="shared" si="0"/>
        <v>3594</v>
      </c>
      <c r="I16" s="10"/>
      <c r="J16" s="10"/>
      <c r="K16" s="10"/>
      <c r="L16" s="10"/>
    </row>
    <row r="17" spans="1:12" s="274" customFormat="1" ht="11.25" customHeight="1" x14ac:dyDescent="0.2">
      <c r="A17" s="267" t="s">
        <v>129</v>
      </c>
      <c r="B17" s="267" t="s">
        <v>130</v>
      </c>
      <c r="C17" s="268">
        <v>6095236.9400000004</v>
      </c>
      <c r="D17" s="269">
        <v>1106</v>
      </c>
      <c r="E17" s="270">
        <v>-209159.33</v>
      </c>
      <c r="F17" s="271">
        <v>4</v>
      </c>
      <c r="G17" s="272">
        <f t="shared" si="0"/>
        <v>5886077.6100000003</v>
      </c>
      <c r="H17" s="273">
        <f t="shared" si="0"/>
        <v>1110</v>
      </c>
      <c r="I17" s="10"/>
      <c r="J17" s="10"/>
      <c r="K17" s="10"/>
      <c r="L17" s="10"/>
    </row>
    <row r="18" spans="1:12" s="274" customFormat="1" ht="11.25" customHeight="1" x14ac:dyDescent="0.2">
      <c r="A18" s="267" t="s">
        <v>131</v>
      </c>
      <c r="B18" s="267" t="s">
        <v>132</v>
      </c>
      <c r="C18" s="268">
        <v>5532335.3700000001</v>
      </c>
      <c r="D18" s="269">
        <v>1700</v>
      </c>
      <c r="E18" s="270">
        <v>-184303.1</v>
      </c>
      <c r="F18" s="271">
        <v>6</v>
      </c>
      <c r="G18" s="272">
        <f t="shared" si="0"/>
        <v>5348032.2699999996</v>
      </c>
      <c r="H18" s="273">
        <f t="shared" si="0"/>
        <v>1706</v>
      </c>
      <c r="I18" s="10"/>
      <c r="J18" s="10"/>
      <c r="K18" s="10"/>
      <c r="L18" s="10"/>
    </row>
    <row r="19" spans="1:12" s="274" customFormat="1" ht="11.25" customHeight="1" x14ac:dyDescent="0.2">
      <c r="A19" s="267" t="s">
        <v>133</v>
      </c>
      <c r="B19" s="267" t="s">
        <v>134</v>
      </c>
      <c r="C19" s="268">
        <v>5195256.6399999997</v>
      </c>
      <c r="D19" s="269">
        <v>1191</v>
      </c>
      <c r="E19" s="270">
        <v>-218795.27</v>
      </c>
      <c r="F19" s="271">
        <v>4</v>
      </c>
      <c r="G19" s="272">
        <f t="shared" si="0"/>
        <v>4976461.37</v>
      </c>
      <c r="H19" s="273">
        <f t="shared" si="0"/>
        <v>1195</v>
      </c>
      <c r="I19" s="10"/>
      <c r="J19" s="10"/>
      <c r="K19" s="10"/>
      <c r="L19" s="10"/>
    </row>
    <row r="20" spans="1:12" s="274" customFormat="1" ht="11.25" customHeight="1" x14ac:dyDescent="0.2">
      <c r="A20" s="416" t="s">
        <v>110</v>
      </c>
      <c r="B20" s="417"/>
      <c r="C20" s="268">
        <v>1959408.21</v>
      </c>
      <c r="D20" s="269">
        <v>340</v>
      </c>
      <c r="E20" s="270">
        <v>-212908.21</v>
      </c>
      <c r="F20" s="271">
        <v>1</v>
      </c>
      <c r="G20" s="272">
        <f t="shared" si="0"/>
        <v>1746500</v>
      </c>
      <c r="H20" s="273">
        <f t="shared" si="0"/>
        <v>341</v>
      </c>
      <c r="I20" s="10"/>
      <c r="J20" s="10"/>
      <c r="K20" s="10"/>
      <c r="L20" s="10"/>
    </row>
    <row r="21" spans="1:12" s="278" customFormat="1" ht="16.5" customHeight="1" x14ac:dyDescent="0.2">
      <c r="A21" s="415" t="s">
        <v>100</v>
      </c>
      <c r="B21" s="415"/>
      <c r="C21" s="275">
        <f t="shared" ref="C21:H21" si="1">SUM(C5:C20)</f>
        <v>227946390.22</v>
      </c>
      <c r="D21" s="276">
        <f t="shared" si="1"/>
        <v>60389</v>
      </c>
      <c r="E21" s="275">
        <f t="shared" si="1"/>
        <v>-2087107.79</v>
      </c>
      <c r="F21" s="276">
        <f t="shared" si="1"/>
        <v>366</v>
      </c>
      <c r="G21" s="275">
        <f t="shared" si="1"/>
        <v>225859282.43000001</v>
      </c>
      <c r="H21" s="276">
        <f t="shared" si="1"/>
        <v>60755</v>
      </c>
      <c r="I21" s="277"/>
      <c r="J21" s="277"/>
      <c r="K21" s="277"/>
      <c r="L21" s="277"/>
    </row>
  </sheetData>
  <mergeCells count="9">
    <mergeCell ref="A21:B21"/>
    <mergeCell ref="A20:B20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outlinePr summaryBelow="0" summaryRight="0"/>
    <pageSetUpPr autoPageBreaks="0"/>
  </sheetPr>
  <dimension ref="A1:L7"/>
  <sheetViews>
    <sheetView view="pageBreakPreview" zoomScale="140" zoomScaleNormal="100" zoomScaleSheetLayoutView="140" workbookViewId="0">
      <selection activeCell="E21" sqref="E21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414" t="s">
        <v>145</v>
      </c>
      <c r="G1" s="414"/>
      <c r="H1" s="414"/>
    </row>
    <row r="2" spans="1:12" ht="31.5" customHeight="1" x14ac:dyDescent="0.2">
      <c r="A2" s="377" t="s">
        <v>135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136</v>
      </c>
      <c r="B5" s="267" t="s">
        <v>137</v>
      </c>
      <c r="C5" s="268">
        <v>3027638.5</v>
      </c>
      <c r="D5" s="269">
        <v>783</v>
      </c>
      <c r="E5" s="270">
        <v>-48886.5</v>
      </c>
      <c r="F5" s="271">
        <v>-31</v>
      </c>
      <c r="G5" s="272">
        <f>C5+E5</f>
        <v>2978752</v>
      </c>
      <c r="H5" s="273">
        <f>D5+F5</f>
        <v>752</v>
      </c>
      <c r="I5" s="10"/>
      <c r="J5" s="10"/>
      <c r="K5" s="10"/>
      <c r="L5" s="10"/>
    </row>
    <row r="6" spans="1:12" s="274" customFormat="1" ht="11.25" customHeight="1" x14ac:dyDescent="0.2">
      <c r="A6" s="416" t="s">
        <v>110</v>
      </c>
      <c r="B6" s="417"/>
      <c r="C6" s="268">
        <v>26043561.5</v>
      </c>
      <c r="D6" s="269">
        <v>1681</v>
      </c>
      <c r="E6" s="270">
        <v>48886.5</v>
      </c>
      <c r="F6" s="271">
        <v>31</v>
      </c>
      <c r="G6" s="272">
        <f t="shared" ref="G6:H6" si="0">C6+E6</f>
        <v>26092448</v>
      </c>
      <c r="H6" s="273">
        <f t="shared" si="0"/>
        <v>1712</v>
      </c>
      <c r="I6" s="10"/>
      <c r="J6" s="10"/>
      <c r="K6" s="10"/>
      <c r="L6" s="10"/>
    </row>
    <row r="7" spans="1:12" s="278" customFormat="1" ht="16.5" customHeight="1" x14ac:dyDescent="0.2">
      <c r="A7" s="415" t="s">
        <v>100</v>
      </c>
      <c r="B7" s="415"/>
      <c r="C7" s="275">
        <f t="shared" ref="C7:H7" si="1">SUM(C5:C6)</f>
        <v>29071200</v>
      </c>
      <c r="D7" s="276">
        <f t="shared" si="1"/>
        <v>2464</v>
      </c>
      <c r="E7" s="275">
        <f t="shared" si="1"/>
        <v>0</v>
      </c>
      <c r="F7" s="276">
        <f t="shared" si="1"/>
        <v>0</v>
      </c>
      <c r="G7" s="275">
        <f t="shared" si="1"/>
        <v>29071200</v>
      </c>
      <c r="H7" s="276">
        <f t="shared" si="1"/>
        <v>2464</v>
      </c>
      <c r="I7" s="277"/>
      <c r="J7" s="277"/>
      <c r="K7" s="277"/>
      <c r="L7" s="277"/>
    </row>
  </sheetData>
  <mergeCells count="9">
    <mergeCell ref="A7:B7"/>
    <mergeCell ref="A6:B6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outlinePr summaryBelow="0" summaryRight="0"/>
    <pageSetUpPr autoPageBreaks="0"/>
  </sheetPr>
  <dimension ref="A1:L33"/>
  <sheetViews>
    <sheetView view="pageBreakPreview" zoomScale="120" zoomScaleNormal="100" zoomScaleSheetLayoutView="120" workbookViewId="0">
      <selection activeCell="J30" sqref="J30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3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414" t="s">
        <v>141</v>
      </c>
      <c r="G1" s="414"/>
      <c r="H1" s="414"/>
    </row>
    <row r="2" spans="1:12" ht="31.5" customHeight="1" x14ac:dyDescent="0.2">
      <c r="A2" s="377" t="s">
        <v>113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0</v>
      </c>
      <c r="B5" s="267" t="s">
        <v>1</v>
      </c>
      <c r="C5" s="268">
        <v>12796565.710000001</v>
      </c>
      <c r="D5" s="269">
        <v>6581</v>
      </c>
      <c r="E5" s="270">
        <v>-164344.72</v>
      </c>
      <c r="F5" s="271">
        <v>41</v>
      </c>
      <c r="G5" s="272">
        <f>C5+E5</f>
        <v>12632220.99</v>
      </c>
      <c r="H5" s="273">
        <f>D5+F5</f>
        <v>6622</v>
      </c>
      <c r="I5" s="10"/>
      <c r="J5" s="10"/>
      <c r="K5" s="10"/>
      <c r="L5" s="10"/>
    </row>
    <row r="6" spans="1:12" s="274" customFormat="1" ht="11.25" customHeight="1" x14ac:dyDescent="0.2">
      <c r="A6" s="267" t="s">
        <v>2</v>
      </c>
      <c r="B6" s="267" t="s">
        <v>3</v>
      </c>
      <c r="C6" s="268">
        <v>17075040.280000001</v>
      </c>
      <c r="D6" s="269">
        <v>10536</v>
      </c>
      <c r="E6" s="270">
        <v>-1160119.3899999999</v>
      </c>
      <c r="F6" s="271">
        <v>-716</v>
      </c>
      <c r="G6" s="272">
        <f t="shared" ref="G6:H32" si="0">C6+E6</f>
        <v>15914920.890000001</v>
      </c>
      <c r="H6" s="273">
        <f t="shared" si="0"/>
        <v>9820</v>
      </c>
      <c r="I6" s="10"/>
      <c r="J6" s="10"/>
      <c r="K6" s="10"/>
      <c r="L6" s="10"/>
    </row>
    <row r="7" spans="1:12" s="274" customFormat="1" ht="11.25" customHeight="1" x14ac:dyDescent="0.2">
      <c r="A7" s="267" t="s">
        <v>6</v>
      </c>
      <c r="B7" s="267" t="s">
        <v>7</v>
      </c>
      <c r="C7" s="268">
        <v>10501871.960000001</v>
      </c>
      <c r="D7" s="269">
        <v>6165</v>
      </c>
      <c r="E7" s="270">
        <v>1066081.8</v>
      </c>
      <c r="F7" s="271">
        <v>676</v>
      </c>
      <c r="G7" s="272">
        <f t="shared" si="0"/>
        <v>11567953.76</v>
      </c>
      <c r="H7" s="273">
        <f t="shared" si="0"/>
        <v>6841</v>
      </c>
      <c r="I7" s="10"/>
      <c r="J7" s="10"/>
      <c r="K7" s="10"/>
      <c r="L7" s="10"/>
    </row>
    <row r="8" spans="1:12" s="274" customFormat="1" ht="11.25" customHeight="1" x14ac:dyDescent="0.2">
      <c r="A8" s="267" t="s">
        <v>8</v>
      </c>
      <c r="B8" s="267" t="s">
        <v>9</v>
      </c>
      <c r="C8" s="268">
        <v>62066446.700000003</v>
      </c>
      <c r="D8" s="269">
        <v>23900</v>
      </c>
      <c r="E8" s="270">
        <v>6087620.29</v>
      </c>
      <c r="F8" s="271">
        <v>2551</v>
      </c>
      <c r="G8" s="272">
        <f t="shared" si="0"/>
        <v>68154066.989999995</v>
      </c>
      <c r="H8" s="273">
        <f t="shared" si="0"/>
        <v>26451</v>
      </c>
      <c r="I8" s="10"/>
      <c r="J8" s="10"/>
      <c r="K8" s="10"/>
      <c r="L8" s="10"/>
    </row>
    <row r="9" spans="1:12" s="274" customFormat="1" ht="11.25" customHeight="1" x14ac:dyDescent="0.2">
      <c r="A9" s="267" t="s">
        <v>10</v>
      </c>
      <c r="B9" s="267" t="s">
        <v>11</v>
      </c>
      <c r="C9" s="268">
        <v>13702736.810000001</v>
      </c>
      <c r="D9" s="269">
        <v>4376</v>
      </c>
      <c r="E9" s="270">
        <v>1299362.71</v>
      </c>
      <c r="F9" s="271">
        <v>262</v>
      </c>
      <c r="G9" s="272">
        <f t="shared" si="0"/>
        <v>15002099.52</v>
      </c>
      <c r="H9" s="273">
        <f t="shared" si="0"/>
        <v>4638</v>
      </c>
      <c r="I9" s="10"/>
      <c r="J9" s="10"/>
      <c r="K9" s="10"/>
      <c r="L9" s="10"/>
    </row>
    <row r="10" spans="1:12" s="274" customFormat="1" ht="11.25" customHeight="1" x14ac:dyDescent="0.2">
      <c r="A10" s="267" t="s">
        <v>12</v>
      </c>
      <c r="B10" s="267" t="s">
        <v>13</v>
      </c>
      <c r="C10" s="268">
        <v>7190053.4400000004</v>
      </c>
      <c r="D10" s="269">
        <v>4770</v>
      </c>
      <c r="E10" s="270">
        <v>-687474.96</v>
      </c>
      <c r="F10" s="271"/>
      <c r="G10" s="272">
        <f t="shared" si="0"/>
        <v>6502578.4800000004</v>
      </c>
      <c r="H10" s="273">
        <f t="shared" si="0"/>
        <v>4770</v>
      </c>
      <c r="I10" s="10"/>
      <c r="J10" s="10"/>
      <c r="K10" s="10"/>
      <c r="L10" s="10"/>
    </row>
    <row r="11" spans="1:12" s="274" customFormat="1" ht="11.25" customHeight="1" x14ac:dyDescent="0.2">
      <c r="A11" s="267" t="s">
        <v>16</v>
      </c>
      <c r="B11" s="267" t="s">
        <v>17</v>
      </c>
      <c r="C11" s="268">
        <v>18666026.920000002</v>
      </c>
      <c r="D11" s="269">
        <v>11252</v>
      </c>
      <c r="E11" s="270">
        <v>2014.85</v>
      </c>
      <c r="F11" s="271">
        <v>86</v>
      </c>
      <c r="G11" s="272">
        <f t="shared" si="0"/>
        <v>18668041.77</v>
      </c>
      <c r="H11" s="273">
        <f t="shared" si="0"/>
        <v>11338</v>
      </c>
      <c r="I11" s="10"/>
      <c r="J11" s="10"/>
      <c r="K11" s="10"/>
      <c r="L11" s="10"/>
    </row>
    <row r="12" spans="1:12" s="274" customFormat="1" ht="11.25" customHeight="1" x14ac:dyDescent="0.2">
      <c r="A12" s="267" t="s">
        <v>18</v>
      </c>
      <c r="B12" s="267" t="s">
        <v>19</v>
      </c>
      <c r="C12" s="268">
        <v>18995114.48</v>
      </c>
      <c r="D12" s="269">
        <v>12387</v>
      </c>
      <c r="E12" s="270">
        <v>2058394.81</v>
      </c>
      <c r="F12" s="271">
        <v>1562</v>
      </c>
      <c r="G12" s="272">
        <f t="shared" si="0"/>
        <v>21053509.289999999</v>
      </c>
      <c r="H12" s="273">
        <f t="shared" si="0"/>
        <v>13949</v>
      </c>
      <c r="I12" s="10"/>
      <c r="J12" s="10"/>
      <c r="K12" s="10"/>
      <c r="L12" s="10"/>
    </row>
    <row r="13" spans="1:12" s="274" customFormat="1" ht="11.25" customHeight="1" x14ac:dyDescent="0.2">
      <c r="A13" s="267" t="s">
        <v>20</v>
      </c>
      <c r="B13" s="267" t="s">
        <v>21</v>
      </c>
      <c r="C13" s="268">
        <v>18651157.73</v>
      </c>
      <c r="D13" s="269">
        <v>10800</v>
      </c>
      <c r="E13" s="270">
        <v>-21944.03</v>
      </c>
      <c r="F13" s="271">
        <v>47</v>
      </c>
      <c r="G13" s="272">
        <f t="shared" si="0"/>
        <v>18629213.699999999</v>
      </c>
      <c r="H13" s="273">
        <f t="shared" si="0"/>
        <v>10847</v>
      </c>
      <c r="I13" s="10"/>
      <c r="J13" s="10"/>
      <c r="K13" s="10"/>
      <c r="L13" s="10"/>
    </row>
    <row r="14" spans="1:12" s="274" customFormat="1" ht="11.25" customHeight="1" x14ac:dyDescent="0.2">
      <c r="A14" s="267" t="s">
        <v>24</v>
      </c>
      <c r="B14" s="267" t="s">
        <v>25</v>
      </c>
      <c r="C14" s="268">
        <v>9108735.7400000002</v>
      </c>
      <c r="D14" s="269">
        <v>4391</v>
      </c>
      <c r="E14" s="270">
        <v>-382255.31</v>
      </c>
      <c r="F14" s="271">
        <v>-245</v>
      </c>
      <c r="G14" s="272">
        <f t="shared" si="0"/>
        <v>8726480.4299999997</v>
      </c>
      <c r="H14" s="273">
        <f t="shared" si="0"/>
        <v>4146</v>
      </c>
      <c r="I14" s="10"/>
      <c r="J14" s="10"/>
      <c r="K14" s="10"/>
      <c r="L14" s="10"/>
    </row>
    <row r="15" spans="1:12" s="274" customFormat="1" ht="21.75" customHeight="1" x14ac:dyDescent="0.2">
      <c r="A15" s="267" t="s">
        <v>28</v>
      </c>
      <c r="B15" s="267" t="s">
        <v>29</v>
      </c>
      <c r="C15" s="268">
        <v>19057041.18</v>
      </c>
      <c r="D15" s="269">
        <v>10243</v>
      </c>
      <c r="E15" s="270">
        <v>997551.6</v>
      </c>
      <c r="F15" s="271">
        <v>499</v>
      </c>
      <c r="G15" s="272">
        <f t="shared" si="0"/>
        <v>20054592.780000001</v>
      </c>
      <c r="H15" s="273">
        <f t="shared" si="0"/>
        <v>10742</v>
      </c>
      <c r="I15" s="10"/>
      <c r="J15" s="10"/>
      <c r="K15" s="10"/>
      <c r="L15" s="10"/>
    </row>
    <row r="16" spans="1:12" s="274" customFormat="1" ht="11.25" customHeight="1" x14ac:dyDescent="0.2">
      <c r="A16" s="267" t="s">
        <v>34</v>
      </c>
      <c r="B16" s="267" t="s">
        <v>35</v>
      </c>
      <c r="C16" s="268">
        <v>16071851.01</v>
      </c>
      <c r="D16" s="269">
        <v>6892</v>
      </c>
      <c r="E16" s="270">
        <v>2014067.82</v>
      </c>
      <c r="F16" s="271">
        <v>773</v>
      </c>
      <c r="G16" s="272">
        <f t="shared" si="0"/>
        <v>18085918.829999998</v>
      </c>
      <c r="H16" s="273">
        <f t="shared" si="0"/>
        <v>7665</v>
      </c>
      <c r="I16" s="10"/>
      <c r="J16" s="10"/>
      <c r="K16" s="10"/>
      <c r="L16" s="10"/>
    </row>
    <row r="17" spans="1:12" s="274" customFormat="1" ht="11.25" customHeight="1" x14ac:dyDescent="0.2">
      <c r="A17" s="267" t="s">
        <v>36</v>
      </c>
      <c r="B17" s="267" t="s">
        <v>37</v>
      </c>
      <c r="C17" s="268">
        <v>4419673.92</v>
      </c>
      <c r="D17" s="269">
        <v>2686</v>
      </c>
      <c r="E17" s="270">
        <v>1297411.56</v>
      </c>
      <c r="F17" s="271">
        <v>120</v>
      </c>
      <c r="G17" s="272">
        <f t="shared" si="0"/>
        <v>5717085.4800000004</v>
      </c>
      <c r="H17" s="273">
        <f t="shared" si="0"/>
        <v>2806</v>
      </c>
      <c r="I17" s="10"/>
      <c r="J17" s="10"/>
      <c r="K17" s="10"/>
      <c r="L17" s="10"/>
    </row>
    <row r="18" spans="1:12" s="274" customFormat="1" ht="11.25" customHeight="1" x14ac:dyDescent="0.2">
      <c r="A18" s="267" t="s">
        <v>38</v>
      </c>
      <c r="B18" s="267" t="s">
        <v>39</v>
      </c>
      <c r="C18" s="268">
        <v>7094609.1299999999</v>
      </c>
      <c r="D18" s="269">
        <v>3283</v>
      </c>
      <c r="E18" s="270">
        <v>-200785.65</v>
      </c>
      <c r="F18" s="271">
        <v>98</v>
      </c>
      <c r="G18" s="272">
        <f t="shared" si="0"/>
        <v>6893823.4800000004</v>
      </c>
      <c r="H18" s="273">
        <f t="shared" si="0"/>
        <v>3381</v>
      </c>
      <c r="I18" s="10"/>
      <c r="J18" s="10"/>
      <c r="K18" s="10"/>
      <c r="L18" s="10"/>
    </row>
    <row r="19" spans="1:12" s="274" customFormat="1" ht="11.25" customHeight="1" x14ac:dyDescent="0.2">
      <c r="A19" s="267" t="s">
        <v>46</v>
      </c>
      <c r="B19" s="267" t="s">
        <v>47</v>
      </c>
      <c r="C19" s="268">
        <v>3510402.71</v>
      </c>
      <c r="D19" s="269">
        <v>1740</v>
      </c>
      <c r="E19" s="270">
        <v>-524251.01</v>
      </c>
      <c r="F19" s="271"/>
      <c r="G19" s="272">
        <f t="shared" si="0"/>
        <v>2986151.7</v>
      </c>
      <c r="H19" s="273">
        <f t="shared" si="0"/>
        <v>1740</v>
      </c>
      <c r="I19" s="10"/>
      <c r="J19" s="10"/>
      <c r="K19" s="10"/>
      <c r="L19" s="10"/>
    </row>
    <row r="20" spans="1:12" s="274" customFormat="1" ht="11.25" customHeight="1" x14ac:dyDescent="0.2">
      <c r="A20" s="267" t="s">
        <v>54</v>
      </c>
      <c r="B20" s="267" t="s">
        <v>55</v>
      </c>
      <c r="C20" s="268">
        <v>5905686.1200000001</v>
      </c>
      <c r="D20" s="269">
        <v>2212</v>
      </c>
      <c r="E20" s="270">
        <v>229513.14</v>
      </c>
      <c r="F20" s="271">
        <v>14</v>
      </c>
      <c r="G20" s="272">
        <f t="shared" si="0"/>
        <v>6135199.2599999998</v>
      </c>
      <c r="H20" s="273">
        <f t="shared" si="0"/>
        <v>2226</v>
      </c>
      <c r="I20" s="10"/>
      <c r="J20" s="10"/>
      <c r="K20" s="10"/>
      <c r="L20" s="10"/>
    </row>
    <row r="21" spans="1:12" s="274" customFormat="1" ht="11.25" customHeight="1" x14ac:dyDescent="0.2">
      <c r="A21" s="267" t="s">
        <v>56</v>
      </c>
      <c r="B21" s="267" t="s">
        <v>57</v>
      </c>
      <c r="C21" s="268">
        <v>7006000</v>
      </c>
      <c r="D21" s="269">
        <v>3019</v>
      </c>
      <c r="E21" s="270">
        <v>-291723.61</v>
      </c>
      <c r="F21" s="271"/>
      <c r="G21" s="272">
        <f t="shared" si="0"/>
        <v>6714276.3899999997</v>
      </c>
      <c r="H21" s="273">
        <f t="shared" si="0"/>
        <v>3019</v>
      </c>
      <c r="I21" s="10"/>
      <c r="J21" s="10"/>
      <c r="K21" s="10"/>
      <c r="L21" s="10"/>
    </row>
    <row r="22" spans="1:12" s="274" customFormat="1" ht="21.75" customHeight="1" x14ac:dyDescent="0.2">
      <c r="A22" s="267" t="s">
        <v>60</v>
      </c>
      <c r="B22" s="267" t="s">
        <v>61</v>
      </c>
      <c r="C22" s="268">
        <v>6277771.46</v>
      </c>
      <c r="D22" s="269">
        <v>3946</v>
      </c>
      <c r="E22" s="270">
        <v>276776.08</v>
      </c>
      <c r="F22" s="271">
        <v>168</v>
      </c>
      <c r="G22" s="272">
        <f t="shared" si="0"/>
        <v>6554547.54</v>
      </c>
      <c r="H22" s="273">
        <f t="shared" si="0"/>
        <v>4114</v>
      </c>
      <c r="I22" s="10"/>
      <c r="J22" s="10"/>
      <c r="K22" s="10"/>
      <c r="L22" s="10"/>
    </row>
    <row r="23" spans="1:12" s="274" customFormat="1" ht="11.25" customHeight="1" x14ac:dyDescent="0.2">
      <c r="A23" s="267" t="s">
        <v>62</v>
      </c>
      <c r="B23" s="267" t="s">
        <v>63</v>
      </c>
      <c r="C23" s="268">
        <v>4625742.75</v>
      </c>
      <c r="D23" s="269">
        <v>3024</v>
      </c>
      <c r="E23" s="270">
        <v>-197459.16</v>
      </c>
      <c r="F23" s="271"/>
      <c r="G23" s="272">
        <f t="shared" si="0"/>
        <v>4428283.59</v>
      </c>
      <c r="H23" s="273">
        <f t="shared" si="0"/>
        <v>3024</v>
      </c>
      <c r="I23" s="10"/>
      <c r="J23" s="10"/>
      <c r="K23" s="10"/>
      <c r="L23" s="10"/>
    </row>
    <row r="24" spans="1:12" s="274" customFormat="1" ht="11.25" customHeight="1" x14ac:dyDescent="0.2">
      <c r="A24" s="267" t="s">
        <v>64</v>
      </c>
      <c r="B24" s="267" t="s">
        <v>65</v>
      </c>
      <c r="C24" s="268">
        <v>5909436.46</v>
      </c>
      <c r="D24" s="269">
        <v>3027</v>
      </c>
      <c r="E24" s="270">
        <v>83.06</v>
      </c>
      <c r="F24" s="271">
        <v>5</v>
      </c>
      <c r="G24" s="272">
        <f t="shared" si="0"/>
        <v>5909519.5199999996</v>
      </c>
      <c r="H24" s="273">
        <f t="shared" si="0"/>
        <v>3032</v>
      </c>
      <c r="I24" s="10"/>
      <c r="J24" s="10"/>
      <c r="K24" s="10"/>
      <c r="L24" s="10"/>
    </row>
    <row r="25" spans="1:12" s="274" customFormat="1" ht="11.25" customHeight="1" x14ac:dyDescent="0.2">
      <c r="A25" s="267" t="s">
        <v>66</v>
      </c>
      <c r="B25" s="267" t="s">
        <v>67</v>
      </c>
      <c r="C25" s="268">
        <v>2520682</v>
      </c>
      <c r="D25" s="269">
        <v>1359</v>
      </c>
      <c r="E25" s="270">
        <v>-857422.24</v>
      </c>
      <c r="F25" s="271"/>
      <c r="G25" s="272">
        <f t="shared" si="0"/>
        <v>1663259.76</v>
      </c>
      <c r="H25" s="273">
        <f t="shared" si="0"/>
        <v>1359</v>
      </c>
      <c r="I25" s="10"/>
      <c r="J25" s="10"/>
      <c r="K25" s="10"/>
      <c r="L25" s="10"/>
    </row>
    <row r="26" spans="1:12" s="274" customFormat="1" ht="11.25" customHeight="1" x14ac:dyDescent="0.2">
      <c r="A26" s="267" t="s">
        <v>72</v>
      </c>
      <c r="B26" s="267" t="s">
        <v>73</v>
      </c>
      <c r="C26" s="268">
        <v>3579234.78</v>
      </c>
      <c r="D26" s="269">
        <v>2062</v>
      </c>
      <c r="E26" s="270">
        <v>-233480.19</v>
      </c>
      <c r="F26" s="271"/>
      <c r="G26" s="272">
        <f t="shared" si="0"/>
        <v>3345754.59</v>
      </c>
      <c r="H26" s="273">
        <f t="shared" si="0"/>
        <v>2062</v>
      </c>
      <c r="I26" s="10"/>
      <c r="J26" s="10"/>
      <c r="K26" s="10"/>
      <c r="L26" s="10"/>
    </row>
    <row r="27" spans="1:12" s="274" customFormat="1" ht="11.25" customHeight="1" x14ac:dyDescent="0.2">
      <c r="A27" s="267" t="s">
        <v>76</v>
      </c>
      <c r="B27" s="267" t="s">
        <v>77</v>
      </c>
      <c r="C27" s="268">
        <v>6337078.5700000003</v>
      </c>
      <c r="D27" s="269">
        <v>4163</v>
      </c>
      <c r="E27" s="270">
        <v>-646602.37</v>
      </c>
      <c r="F27" s="271"/>
      <c r="G27" s="272">
        <f t="shared" si="0"/>
        <v>5690476.2000000002</v>
      </c>
      <c r="H27" s="273">
        <f t="shared" si="0"/>
        <v>4163</v>
      </c>
      <c r="I27" s="10"/>
      <c r="J27" s="10"/>
      <c r="K27" s="10"/>
      <c r="L27" s="10"/>
    </row>
    <row r="28" spans="1:12" s="274" customFormat="1" ht="21.75" customHeight="1" x14ac:dyDescent="0.2">
      <c r="A28" s="267" t="s">
        <v>78</v>
      </c>
      <c r="B28" s="267" t="s">
        <v>79</v>
      </c>
      <c r="C28" s="268">
        <v>8277244.0599999996</v>
      </c>
      <c r="D28" s="269">
        <v>4002</v>
      </c>
      <c r="E28" s="270">
        <v>-727084.96</v>
      </c>
      <c r="F28" s="271"/>
      <c r="G28" s="272">
        <f t="shared" si="0"/>
        <v>7550159.0999999996</v>
      </c>
      <c r="H28" s="273">
        <f t="shared" si="0"/>
        <v>4002</v>
      </c>
      <c r="I28" s="10"/>
      <c r="J28" s="10"/>
      <c r="K28" s="10"/>
      <c r="L28" s="10"/>
    </row>
    <row r="29" spans="1:12" s="274" customFormat="1" ht="11.25" customHeight="1" x14ac:dyDescent="0.2">
      <c r="A29" s="267" t="s">
        <v>86</v>
      </c>
      <c r="B29" s="267" t="s">
        <v>87</v>
      </c>
      <c r="C29" s="268">
        <v>1716940.62</v>
      </c>
      <c r="D29" s="269">
        <v>1039</v>
      </c>
      <c r="E29" s="270">
        <v>215546.76</v>
      </c>
      <c r="F29" s="271">
        <v>132</v>
      </c>
      <c r="G29" s="272">
        <f t="shared" si="0"/>
        <v>1932487.38</v>
      </c>
      <c r="H29" s="273">
        <f t="shared" si="0"/>
        <v>1171</v>
      </c>
      <c r="I29" s="10"/>
      <c r="J29" s="10"/>
      <c r="K29" s="10"/>
      <c r="L29" s="10"/>
    </row>
    <row r="30" spans="1:12" s="274" customFormat="1" ht="11.25" customHeight="1" x14ac:dyDescent="0.2">
      <c r="A30" s="267" t="s">
        <v>111</v>
      </c>
      <c r="B30" s="267" t="s">
        <v>112</v>
      </c>
      <c r="C30" s="268">
        <v>4493300.4000000004</v>
      </c>
      <c r="D30" s="269">
        <v>2251</v>
      </c>
      <c r="E30" s="270">
        <v>-226452.06</v>
      </c>
      <c r="F30" s="271"/>
      <c r="G30" s="272">
        <f t="shared" si="0"/>
        <v>4266848.34</v>
      </c>
      <c r="H30" s="273">
        <f t="shared" si="0"/>
        <v>2251</v>
      </c>
      <c r="I30" s="10"/>
      <c r="J30" s="10"/>
      <c r="K30" s="10"/>
      <c r="L30" s="10"/>
    </row>
    <row r="31" spans="1:12" s="274" customFormat="1" ht="11.25" customHeight="1" x14ac:dyDescent="0.2">
      <c r="A31" s="267" t="s">
        <v>96</v>
      </c>
      <c r="B31" s="267" t="s">
        <v>97</v>
      </c>
      <c r="C31" s="268">
        <v>75177.61</v>
      </c>
      <c r="D31" s="269">
        <v>41</v>
      </c>
      <c r="E31" s="270">
        <v>-4076.62</v>
      </c>
      <c r="F31" s="271">
        <v>0</v>
      </c>
      <c r="G31" s="272">
        <f t="shared" si="0"/>
        <v>71100.990000000005</v>
      </c>
      <c r="H31" s="273">
        <f t="shared" si="0"/>
        <v>41</v>
      </c>
      <c r="I31" s="10"/>
      <c r="J31" s="10"/>
      <c r="K31" s="10"/>
      <c r="L31" s="10"/>
    </row>
    <row r="32" spans="1:12" s="274" customFormat="1" ht="11.25" customHeight="1" x14ac:dyDescent="0.2">
      <c r="A32" s="416" t="s">
        <v>110</v>
      </c>
      <c r="B32" s="417"/>
      <c r="C32" s="268">
        <v>3818170.89</v>
      </c>
      <c r="D32" s="269">
        <v>964</v>
      </c>
      <c r="E32" s="270">
        <v>101629.11</v>
      </c>
      <c r="F32" s="271">
        <v>173</v>
      </c>
      <c r="G32" s="272">
        <f t="shared" si="0"/>
        <v>3919800</v>
      </c>
      <c r="H32" s="273">
        <f t="shared" si="0"/>
        <v>1137</v>
      </c>
      <c r="I32" s="10"/>
      <c r="J32" s="10"/>
      <c r="K32" s="10"/>
      <c r="L32" s="10"/>
    </row>
    <row r="33" spans="1:12" s="274" customFormat="1" ht="18.75" customHeight="1" x14ac:dyDescent="0.2">
      <c r="A33" s="420" t="s">
        <v>100</v>
      </c>
      <c r="B33" s="421"/>
      <c r="C33" s="281">
        <f>SUM(C5:C32)</f>
        <v>299449793.44</v>
      </c>
      <c r="D33" s="282">
        <f t="shared" ref="D33:H33" si="1">SUM(D5:D32)</f>
        <v>151111</v>
      </c>
      <c r="E33" s="281">
        <f t="shared" si="1"/>
        <v>9320577.3100000005</v>
      </c>
      <c r="F33" s="282">
        <f t="shared" si="1"/>
        <v>6246</v>
      </c>
      <c r="G33" s="281">
        <f t="shared" si="1"/>
        <v>308770370.75</v>
      </c>
      <c r="H33" s="282">
        <f t="shared" si="1"/>
        <v>157357</v>
      </c>
      <c r="I33" s="10"/>
      <c r="J33" s="10"/>
      <c r="K33" s="10"/>
      <c r="L33" s="10"/>
    </row>
  </sheetData>
  <mergeCells count="9">
    <mergeCell ref="A32:B32"/>
    <mergeCell ref="A33:B33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outlinePr summaryBelow="0" summaryRight="0"/>
    <pageSetUpPr autoPageBreaks="0"/>
  </sheetPr>
  <dimension ref="A1:L14"/>
  <sheetViews>
    <sheetView view="pageBreakPreview" zoomScale="110" zoomScaleNormal="100" zoomScaleSheetLayoutView="110" workbookViewId="0">
      <selection activeCell="C21" sqref="C21"/>
    </sheetView>
  </sheetViews>
  <sheetFormatPr defaultColWidth="10.6640625" defaultRowHeight="11.25" x14ac:dyDescent="0.2"/>
  <cols>
    <col min="1" max="1" width="10.33203125" style="169" customWidth="1"/>
    <col min="2" max="2" width="35.1640625" style="169" customWidth="1"/>
    <col min="3" max="3" width="17.5" style="279" customWidth="1"/>
    <col min="4" max="4" width="12.1640625" style="280" customWidth="1"/>
    <col min="5" max="5" width="15" style="279" customWidth="1"/>
    <col min="6" max="6" width="12.5" style="280" customWidth="1"/>
    <col min="7" max="7" width="16" style="224" customWidth="1"/>
    <col min="8" max="8" width="13.6640625" style="225" customWidth="1"/>
    <col min="9" max="252" width="10.6640625" style="10"/>
    <col min="253" max="253" width="10.33203125" style="10" customWidth="1"/>
    <col min="254" max="254" width="26.33203125" style="10" customWidth="1"/>
    <col min="255" max="255" width="17.5" style="10" customWidth="1"/>
    <col min="256" max="256" width="10.1640625" style="10" customWidth="1"/>
    <col min="257" max="257" width="17.5" style="10" customWidth="1"/>
    <col min="258" max="258" width="10.1640625" style="10" customWidth="1"/>
    <col min="259" max="259" width="15" style="10" customWidth="1"/>
    <col min="260" max="260" width="10.6640625" style="10" customWidth="1"/>
    <col min="261" max="261" width="13.6640625" style="10" customWidth="1"/>
    <col min="262" max="264" width="10.6640625" style="10" customWidth="1"/>
    <col min="265" max="508" width="10.6640625" style="10"/>
    <col min="509" max="509" width="10.33203125" style="10" customWidth="1"/>
    <col min="510" max="510" width="26.33203125" style="10" customWidth="1"/>
    <col min="511" max="511" width="17.5" style="10" customWidth="1"/>
    <col min="512" max="512" width="10.1640625" style="10" customWidth="1"/>
    <col min="513" max="513" width="17.5" style="10" customWidth="1"/>
    <col min="514" max="514" width="10.1640625" style="10" customWidth="1"/>
    <col min="515" max="515" width="15" style="10" customWidth="1"/>
    <col min="516" max="516" width="10.6640625" style="10" customWidth="1"/>
    <col min="517" max="517" width="13.6640625" style="10" customWidth="1"/>
    <col min="518" max="520" width="10.6640625" style="10" customWidth="1"/>
    <col min="521" max="764" width="10.6640625" style="10"/>
    <col min="765" max="765" width="10.33203125" style="10" customWidth="1"/>
    <col min="766" max="766" width="26.33203125" style="10" customWidth="1"/>
    <col min="767" max="767" width="17.5" style="10" customWidth="1"/>
    <col min="768" max="768" width="10.1640625" style="10" customWidth="1"/>
    <col min="769" max="769" width="17.5" style="10" customWidth="1"/>
    <col min="770" max="770" width="10.1640625" style="10" customWidth="1"/>
    <col min="771" max="771" width="15" style="10" customWidth="1"/>
    <col min="772" max="772" width="10.6640625" style="10" customWidth="1"/>
    <col min="773" max="773" width="13.6640625" style="10" customWidth="1"/>
    <col min="774" max="776" width="10.6640625" style="10" customWidth="1"/>
    <col min="777" max="1020" width="10.6640625" style="10"/>
    <col min="1021" max="1021" width="10.33203125" style="10" customWidth="1"/>
    <col min="1022" max="1022" width="26.33203125" style="10" customWidth="1"/>
    <col min="1023" max="1023" width="17.5" style="10" customWidth="1"/>
    <col min="1024" max="1024" width="10.1640625" style="10" customWidth="1"/>
    <col min="1025" max="1025" width="17.5" style="10" customWidth="1"/>
    <col min="1026" max="1026" width="10.1640625" style="10" customWidth="1"/>
    <col min="1027" max="1027" width="15" style="10" customWidth="1"/>
    <col min="1028" max="1028" width="10.6640625" style="10" customWidth="1"/>
    <col min="1029" max="1029" width="13.6640625" style="10" customWidth="1"/>
    <col min="1030" max="1032" width="10.6640625" style="10" customWidth="1"/>
    <col min="1033" max="1276" width="10.6640625" style="10"/>
    <col min="1277" max="1277" width="10.33203125" style="10" customWidth="1"/>
    <col min="1278" max="1278" width="26.33203125" style="10" customWidth="1"/>
    <col min="1279" max="1279" width="17.5" style="10" customWidth="1"/>
    <col min="1280" max="1280" width="10.1640625" style="10" customWidth="1"/>
    <col min="1281" max="1281" width="17.5" style="10" customWidth="1"/>
    <col min="1282" max="1282" width="10.1640625" style="10" customWidth="1"/>
    <col min="1283" max="1283" width="15" style="10" customWidth="1"/>
    <col min="1284" max="1284" width="10.6640625" style="10" customWidth="1"/>
    <col min="1285" max="1285" width="13.6640625" style="10" customWidth="1"/>
    <col min="1286" max="1288" width="10.6640625" style="10" customWidth="1"/>
    <col min="1289" max="1532" width="10.6640625" style="10"/>
    <col min="1533" max="1533" width="10.33203125" style="10" customWidth="1"/>
    <col min="1534" max="1534" width="26.33203125" style="10" customWidth="1"/>
    <col min="1535" max="1535" width="17.5" style="10" customWidth="1"/>
    <col min="1536" max="1536" width="10.1640625" style="10" customWidth="1"/>
    <col min="1537" max="1537" width="17.5" style="10" customWidth="1"/>
    <col min="1538" max="1538" width="10.1640625" style="10" customWidth="1"/>
    <col min="1539" max="1539" width="15" style="10" customWidth="1"/>
    <col min="1540" max="1540" width="10.6640625" style="10" customWidth="1"/>
    <col min="1541" max="1541" width="13.6640625" style="10" customWidth="1"/>
    <col min="1542" max="1544" width="10.6640625" style="10" customWidth="1"/>
    <col min="1545" max="1788" width="10.6640625" style="10"/>
    <col min="1789" max="1789" width="10.33203125" style="10" customWidth="1"/>
    <col min="1790" max="1790" width="26.33203125" style="10" customWidth="1"/>
    <col min="1791" max="1791" width="17.5" style="10" customWidth="1"/>
    <col min="1792" max="1792" width="10.1640625" style="10" customWidth="1"/>
    <col min="1793" max="1793" width="17.5" style="10" customWidth="1"/>
    <col min="1794" max="1794" width="10.1640625" style="10" customWidth="1"/>
    <col min="1795" max="1795" width="15" style="10" customWidth="1"/>
    <col min="1796" max="1796" width="10.6640625" style="10" customWidth="1"/>
    <col min="1797" max="1797" width="13.6640625" style="10" customWidth="1"/>
    <col min="1798" max="1800" width="10.6640625" style="10" customWidth="1"/>
    <col min="1801" max="2044" width="10.6640625" style="10"/>
    <col min="2045" max="2045" width="10.33203125" style="10" customWidth="1"/>
    <col min="2046" max="2046" width="26.33203125" style="10" customWidth="1"/>
    <col min="2047" max="2047" width="17.5" style="10" customWidth="1"/>
    <col min="2048" max="2048" width="10.1640625" style="10" customWidth="1"/>
    <col min="2049" max="2049" width="17.5" style="10" customWidth="1"/>
    <col min="2050" max="2050" width="10.1640625" style="10" customWidth="1"/>
    <col min="2051" max="2051" width="15" style="10" customWidth="1"/>
    <col min="2052" max="2052" width="10.6640625" style="10" customWidth="1"/>
    <col min="2053" max="2053" width="13.6640625" style="10" customWidth="1"/>
    <col min="2054" max="2056" width="10.6640625" style="10" customWidth="1"/>
    <col min="2057" max="2300" width="10.6640625" style="10"/>
    <col min="2301" max="2301" width="10.33203125" style="10" customWidth="1"/>
    <col min="2302" max="2302" width="26.33203125" style="10" customWidth="1"/>
    <col min="2303" max="2303" width="17.5" style="10" customWidth="1"/>
    <col min="2304" max="2304" width="10.1640625" style="10" customWidth="1"/>
    <col min="2305" max="2305" width="17.5" style="10" customWidth="1"/>
    <col min="2306" max="2306" width="10.1640625" style="10" customWidth="1"/>
    <col min="2307" max="2307" width="15" style="10" customWidth="1"/>
    <col min="2308" max="2308" width="10.6640625" style="10" customWidth="1"/>
    <col min="2309" max="2309" width="13.6640625" style="10" customWidth="1"/>
    <col min="2310" max="2312" width="10.6640625" style="10" customWidth="1"/>
    <col min="2313" max="2556" width="10.6640625" style="10"/>
    <col min="2557" max="2557" width="10.33203125" style="10" customWidth="1"/>
    <col min="2558" max="2558" width="26.33203125" style="10" customWidth="1"/>
    <col min="2559" max="2559" width="17.5" style="10" customWidth="1"/>
    <col min="2560" max="2560" width="10.1640625" style="10" customWidth="1"/>
    <col min="2561" max="2561" width="17.5" style="10" customWidth="1"/>
    <col min="2562" max="2562" width="10.1640625" style="10" customWidth="1"/>
    <col min="2563" max="2563" width="15" style="10" customWidth="1"/>
    <col min="2564" max="2564" width="10.6640625" style="10" customWidth="1"/>
    <col min="2565" max="2565" width="13.6640625" style="10" customWidth="1"/>
    <col min="2566" max="2568" width="10.6640625" style="10" customWidth="1"/>
    <col min="2569" max="2812" width="10.6640625" style="10"/>
    <col min="2813" max="2813" width="10.33203125" style="10" customWidth="1"/>
    <col min="2814" max="2814" width="26.33203125" style="10" customWidth="1"/>
    <col min="2815" max="2815" width="17.5" style="10" customWidth="1"/>
    <col min="2816" max="2816" width="10.1640625" style="10" customWidth="1"/>
    <col min="2817" max="2817" width="17.5" style="10" customWidth="1"/>
    <col min="2818" max="2818" width="10.1640625" style="10" customWidth="1"/>
    <col min="2819" max="2819" width="15" style="10" customWidth="1"/>
    <col min="2820" max="2820" width="10.6640625" style="10" customWidth="1"/>
    <col min="2821" max="2821" width="13.6640625" style="10" customWidth="1"/>
    <col min="2822" max="2824" width="10.6640625" style="10" customWidth="1"/>
    <col min="2825" max="3068" width="10.6640625" style="10"/>
    <col min="3069" max="3069" width="10.33203125" style="10" customWidth="1"/>
    <col min="3070" max="3070" width="26.33203125" style="10" customWidth="1"/>
    <col min="3071" max="3071" width="17.5" style="10" customWidth="1"/>
    <col min="3072" max="3072" width="10.1640625" style="10" customWidth="1"/>
    <col min="3073" max="3073" width="17.5" style="10" customWidth="1"/>
    <col min="3074" max="3074" width="10.1640625" style="10" customWidth="1"/>
    <col min="3075" max="3075" width="15" style="10" customWidth="1"/>
    <col min="3076" max="3076" width="10.6640625" style="10" customWidth="1"/>
    <col min="3077" max="3077" width="13.6640625" style="10" customWidth="1"/>
    <col min="3078" max="3080" width="10.6640625" style="10" customWidth="1"/>
    <col min="3081" max="3324" width="10.6640625" style="10"/>
    <col min="3325" max="3325" width="10.33203125" style="10" customWidth="1"/>
    <col min="3326" max="3326" width="26.33203125" style="10" customWidth="1"/>
    <col min="3327" max="3327" width="17.5" style="10" customWidth="1"/>
    <col min="3328" max="3328" width="10.1640625" style="10" customWidth="1"/>
    <col min="3329" max="3329" width="17.5" style="10" customWidth="1"/>
    <col min="3330" max="3330" width="10.1640625" style="10" customWidth="1"/>
    <col min="3331" max="3331" width="15" style="10" customWidth="1"/>
    <col min="3332" max="3332" width="10.6640625" style="10" customWidth="1"/>
    <col min="3333" max="3333" width="13.6640625" style="10" customWidth="1"/>
    <col min="3334" max="3336" width="10.6640625" style="10" customWidth="1"/>
    <col min="3337" max="3580" width="10.6640625" style="10"/>
    <col min="3581" max="3581" width="10.33203125" style="10" customWidth="1"/>
    <col min="3582" max="3582" width="26.33203125" style="10" customWidth="1"/>
    <col min="3583" max="3583" width="17.5" style="10" customWidth="1"/>
    <col min="3584" max="3584" width="10.1640625" style="10" customWidth="1"/>
    <col min="3585" max="3585" width="17.5" style="10" customWidth="1"/>
    <col min="3586" max="3586" width="10.1640625" style="10" customWidth="1"/>
    <col min="3587" max="3587" width="15" style="10" customWidth="1"/>
    <col min="3588" max="3588" width="10.6640625" style="10" customWidth="1"/>
    <col min="3589" max="3589" width="13.6640625" style="10" customWidth="1"/>
    <col min="3590" max="3592" width="10.6640625" style="10" customWidth="1"/>
    <col min="3593" max="3836" width="10.6640625" style="10"/>
    <col min="3837" max="3837" width="10.33203125" style="10" customWidth="1"/>
    <col min="3838" max="3838" width="26.33203125" style="10" customWidth="1"/>
    <col min="3839" max="3839" width="17.5" style="10" customWidth="1"/>
    <col min="3840" max="3840" width="10.1640625" style="10" customWidth="1"/>
    <col min="3841" max="3841" width="17.5" style="10" customWidth="1"/>
    <col min="3842" max="3842" width="10.1640625" style="10" customWidth="1"/>
    <col min="3843" max="3843" width="15" style="10" customWidth="1"/>
    <col min="3844" max="3844" width="10.6640625" style="10" customWidth="1"/>
    <col min="3845" max="3845" width="13.6640625" style="10" customWidth="1"/>
    <col min="3846" max="3848" width="10.6640625" style="10" customWidth="1"/>
    <col min="3849" max="4092" width="10.6640625" style="10"/>
    <col min="4093" max="4093" width="10.33203125" style="10" customWidth="1"/>
    <col min="4094" max="4094" width="26.33203125" style="10" customWidth="1"/>
    <col min="4095" max="4095" width="17.5" style="10" customWidth="1"/>
    <col min="4096" max="4096" width="10.1640625" style="10" customWidth="1"/>
    <col min="4097" max="4097" width="17.5" style="10" customWidth="1"/>
    <col min="4098" max="4098" width="10.1640625" style="10" customWidth="1"/>
    <col min="4099" max="4099" width="15" style="10" customWidth="1"/>
    <col min="4100" max="4100" width="10.6640625" style="10" customWidth="1"/>
    <col min="4101" max="4101" width="13.6640625" style="10" customWidth="1"/>
    <col min="4102" max="4104" width="10.6640625" style="10" customWidth="1"/>
    <col min="4105" max="4348" width="10.6640625" style="10"/>
    <col min="4349" max="4349" width="10.33203125" style="10" customWidth="1"/>
    <col min="4350" max="4350" width="26.33203125" style="10" customWidth="1"/>
    <col min="4351" max="4351" width="17.5" style="10" customWidth="1"/>
    <col min="4352" max="4352" width="10.1640625" style="10" customWidth="1"/>
    <col min="4353" max="4353" width="17.5" style="10" customWidth="1"/>
    <col min="4354" max="4354" width="10.1640625" style="10" customWidth="1"/>
    <col min="4355" max="4355" width="15" style="10" customWidth="1"/>
    <col min="4356" max="4356" width="10.6640625" style="10" customWidth="1"/>
    <col min="4357" max="4357" width="13.6640625" style="10" customWidth="1"/>
    <col min="4358" max="4360" width="10.6640625" style="10" customWidth="1"/>
    <col min="4361" max="4604" width="10.6640625" style="10"/>
    <col min="4605" max="4605" width="10.33203125" style="10" customWidth="1"/>
    <col min="4606" max="4606" width="26.33203125" style="10" customWidth="1"/>
    <col min="4607" max="4607" width="17.5" style="10" customWidth="1"/>
    <col min="4608" max="4608" width="10.1640625" style="10" customWidth="1"/>
    <col min="4609" max="4609" width="17.5" style="10" customWidth="1"/>
    <col min="4610" max="4610" width="10.1640625" style="10" customWidth="1"/>
    <col min="4611" max="4611" width="15" style="10" customWidth="1"/>
    <col min="4612" max="4612" width="10.6640625" style="10" customWidth="1"/>
    <col min="4613" max="4613" width="13.6640625" style="10" customWidth="1"/>
    <col min="4614" max="4616" width="10.6640625" style="10" customWidth="1"/>
    <col min="4617" max="4860" width="10.6640625" style="10"/>
    <col min="4861" max="4861" width="10.33203125" style="10" customWidth="1"/>
    <col min="4862" max="4862" width="26.33203125" style="10" customWidth="1"/>
    <col min="4863" max="4863" width="17.5" style="10" customWidth="1"/>
    <col min="4864" max="4864" width="10.1640625" style="10" customWidth="1"/>
    <col min="4865" max="4865" width="17.5" style="10" customWidth="1"/>
    <col min="4866" max="4866" width="10.1640625" style="10" customWidth="1"/>
    <col min="4867" max="4867" width="15" style="10" customWidth="1"/>
    <col min="4868" max="4868" width="10.6640625" style="10" customWidth="1"/>
    <col min="4869" max="4869" width="13.6640625" style="10" customWidth="1"/>
    <col min="4870" max="4872" width="10.6640625" style="10" customWidth="1"/>
    <col min="4873" max="5116" width="10.6640625" style="10"/>
    <col min="5117" max="5117" width="10.33203125" style="10" customWidth="1"/>
    <col min="5118" max="5118" width="26.33203125" style="10" customWidth="1"/>
    <col min="5119" max="5119" width="17.5" style="10" customWidth="1"/>
    <col min="5120" max="5120" width="10.1640625" style="10" customWidth="1"/>
    <col min="5121" max="5121" width="17.5" style="10" customWidth="1"/>
    <col min="5122" max="5122" width="10.1640625" style="10" customWidth="1"/>
    <col min="5123" max="5123" width="15" style="10" customWidth="1"/>
    <col min="5124" max="5124" width="10.6640625" style="10" customWidth="1"/>
    <col min="5125" max="5125" width="13.6640625" style="10" customWidth="1"/>
    <col min="5126" max="5128" width="10.6640625" style="10" customWidth="1"/>
    <col min="5129" max="5372" width="10.6640625" style="10"/>
    <col min="5373" max="5373" width="10.33203125" style="10" customWidth="1"/>
    <col min="5374" max="5374" width="26.33203125" style="10" customWidth="1"/>
    <col min="5375" max="5375" width="17.5" style="10" customWidth="1"/>
    <col min="5376" max="5376" width="10.1640625" style="10" customWidth="1"/>
    <col min="5377" max="5377" width="17.5" style="10" customWidth="1"/>
    <col min="5378" max="5378" width="10.1640625" style="10" customWidth="1"/>
    <col min="5379" max="5379" width="15" style="10" customWidth="1"/>
    <col min="5380" max="5380" width="10.6640625" style="10" customWidth="1"/>
    <col min="5381" max="5381" width="13.6640625" style="10" customWidth="1"/>
    <col min="5382" max="5384" width="10.6640625" style="10" customWidth="1"/>
    <col min="5385" max="5628" width="10.6640625" style="10"/>
    <col min="5629" max="5629" width="10.33203125" style="10" customWidth="1"/>
    <col min="5630" max="5630" width="26.33203125" style="10" customWidth="1"/>
    <col min="5631" max="5631" width="17.5" style="10" customWidth="1"/>
    <col min="5632" max="5632" width="10.1640625" style="10" customWidth="1"/>
    <col min="5633" max="5633" width="17.5" style="10" customWidth="1"/>
    <col min="5634" max="5634" width="10.1640625" style="10" customWidth="1"/>
    <col min="5635" max="5635" width="15" style="10" customWidth="1"/>
    <col min="5636" max="5636" width="10.6640625" style="10" customWidth="1"/>
    <col min="5637" max="5637" width="13.6640625" style="10" customWidth="1"/>
    <col min="5638" max="5640" width="10.6640625" style="10" customWidth="1"/>
    <col min="5641" max="5884" width="10.6640625" style="10"/>
    <col min="5885" max="5885" width="10.33203125" style="10" customWidth="1"/>
    <col min="5886" max="5886" width="26.33203125" style="10" customWidth="1"/>
    <col min="5887" max="5887" width="17.5" style="10" customWidth="1"/>
    <col min="5888" max="5888" width="10.1640625" style="10" customWidth="1"/>
    <col min="5889" max="5889" width="17.5" style="10" customWidth="1"/>
    <col min="5890" max="5890" width="10.1640625" style="10" customWidth="1"/>
    <col min="5891" max="5891" width="15" style="10" customWidth="1"/>
    <col min="5892" max="5892" width="10.6640625" style="10" customWidth="1"/>
    <col min="5893" max="5893" width="13.6640625" style="10" customWidth="1"/>
    <col min="5894" max="5896" width="10.6640625" style="10" customWidth="1"/>
    <col min="5897" max="6140" width="10.6640625" style="10"/>
    <col min="6141" max="6141" width="10.33203125" style="10" customWidth="1"/>
    <col min="6142" max="6142" width="26.33203125" style="10" customWidth="1"/>
    <col min="6143" max="6143" width="17.5" style="10" customWidth="1"/>
    <col min="6144" max="6144" width="10.1640625" style="10" customWidth="1"/>
    <col min="6145" max="6145" width="17.5" style="10" customWidth="1"/>
    <col min="6146" max="6146" width="10.1640625" style="10" customWidth="1"/>
    <col min="6147" max="6147" width="15" style="10" customWidth="1"/>
    <col min="6148" max="6148" width="10.6640625" style="10" customWidth="1"/>
    <col min="6149" max="6149" width="13.6640625" style="10" customWidth="1"/>
    <col min="6150" max="6152" width="10.6640625" style="10" customWidth="1"/>
    <col min="6153" max="6396" width="10.6640625" style="10"/>
    <col min="6397" max="6397" width="10.33203125" style="10" customWidth="1"/>
    <col min="6398" max="6398" width="26.33203125" style="10" customWidth="1"/>
    <col min="6399" max="6399" width="17.5" style="10" customWidth="1"/>
    <col min="6400" max="6400" width="10.1640625" style="10" customWidth="1"/>
    <col min="6401" max="6401" width="17.5" style="10" customWidth="1"/>
    <col min="6402" max="6402" width="10.1640625" style="10" customWidth="1"/>
    <col min="6403" max="6403" width="15" style="10" customWidth="1"/>
    <col min="6404" max="6404" width="10.6640625" style="10" customWidth="1"/>
    <col min="6405" max="6405" width="13.6640625" style="10" customWidth="1"/>
    <col min="6406" max="6408" width="10.6640625" style="10" customWidth="1"/>
    <col min="6409" max="6652" width="10.6640625" style="10"/>
    <col min="6653" max="6653" width="10.33203125" style="10" customWidth="1"/>
    <col min="6654" max="6654" width="26.33203125" style="10" customWidth="1"/>
    <col min="6655" max="6655" width="17.5" style="10" customWidth="1"/>
    <col min="6656" max="6656" width="10.1640625" style="10" customWidth="1"/>
    <col min="6657" max="6657" width="17.5" style="10" customWidth="1"/>
    <col min="6658" max="6658" width="10.1640625" style="10" customWidth="1"/>
    <col min="6659" max="6659" width="15" style="10" customWidth="1"/>
    <col min="6660" max="6660" width="10.6640625" style="10" customWidth="1"/>
    <col min="6661" max="6661" width="13.6640625" style="10" customWidth="1"/>
    <col min="6662" max="6664" width="10.6640625" style="10" customWidth="1"/>
    <col min="6665" max="6908" width="10.6640625" style="10"/>
    <col min="6909" max="6909" width="10.33203125" style="10" customWidth="1"/>
    <col min="6910" max="6910" width="26.33203125" style="10" customWidth="1"/>
    <col min="6911" max="6911" width="17.5" style="10" customWidth="1"/>
    <col min="6912" max="6912" width="10.1640625" style="10" customWidth="1"/>
    <col min="6913" max="6913" width="17.5" style="10" customWidth="1"/>
    <col min="6914" max="6914" width="10.1640625" style="10" customWidth="1"/>
    <col min="6915" max="6915" width="15" style="10" customWidth="1"/>
    <col min="6916" max="6916" width="10.6640625" style="10" customWidth="1"/>
    <col min="6917" max="6917" width="13.6640625" style="10" customWidth="1"/>
    <col min="6918" max="6920" width="10.6640625" style="10" customWidth="1"/>
    <col min="6921" max="7164" width="10.6640625" style="10"/>
    <col min="7165" max="7165" width="10.33203125" style="10" customWidth="1"/>
    <col min="7166" max="7166" width="26.33203125" style="10" customWidth="1"/>
    <col min="7167" max="7167" width="17.5" style="10" customWidth="1"/>
    <col min="7168" max="7168" width="10.1640625" style="10" customWidth="1"/>
    <col min="7169" max="7169" width="17.5" style="10" customWidth="1"/>
    <col min="7170" max="7170" width="10.1640625" style="10" customWidth="1"/>
    <col min="7171" max="7171" width="15" style="10" customWidth="1"/>
    <col min="7172" max="7172" width="10.6640625" style="10" customWidth="1"/>
    <col min="7173" max="7173" width="13.6640625" style="10" customWidth="1"/>
    <col min="7174" max="7176" width="10.6640625" style="10" customWidth="1"/>
    <col min="7177" max="7420" width="10.6640625" style="10"/>
    <col min="7421" max="7421" width="10.33203125" style="10" customWidth="1"/>
    <col min="7422" max="7422" width="26.33203125" style="10" customWidth="1"/>
    <col min="7423" max="7423" width="17.5" style="10" customWidth="1"/>
    <col min="7424" max="7424" width="10.1640625" style="10" customWidth="1"/>
    <col min="7425" max="7425" width="17.5" style="10" customWidth="1"/>
    <col min="7426" max="7426" width="10.1640625" style="10" customWidth="1"/>
    <col min="7427" max="7427" width="15" style="10" customWidth="1"/>
    <col min="7428" max="7428" width="10.6640625" style="10" customWidth="1"/>
    <col min="7429" max="7429" width="13.6640625" style="10" customWidth="1"/>
    <col min="7430" max="7432" width="10.6640625" style="10" customWidth="1"/>
    <col min="7433" max="7676" width="10.6640625" style="10"/>
    <col min="7677" max="7677" width="10.33203125" style="10" customWidth="1"/>
    <col min="7678" max="7678" width="26.33203125" style="10" customWidth="1"/>
    <col min="7679" max="7679" width="17.5" style="10" customWidth="1"/>
    <col min="7680" max="7680" width="10.1640625" style="10" customWidth="1"/>
    <col min="7681" max="7681" width="17.5" style="10" customWidth="1"/>
    <col min="7682" max="7682" width="10.1640625" style="10" customWidth="1"/>
    <col min="7683" max="7683" width="15" style="10" customWidth="1"/>
    <col min="7684" max="7684" width="10.6640625" style="10" customWidth="1"/>
    <col min="7685" max="7685" width="13.6640625" style="10" customWidth="1"/>
    <col min="7686" max="7688" width="10.6640625" style="10" customWidth="1"/>
    <col min="7689" max="7932" width="10.6640625" style="10"/>
    <col min="7933" max="7933" width="10.33203125" style="10" customWidth="1"/>
    <col min="7934" max="7934" width="26.33203125" style="10" customWidth="1"/>
    <col min="7935" max="7935" width="17.5" style="10" customWidth="1"/>
    <col min="7936" max="7936" width="10.1640625" style="10" customWidth="1"/>
    <col min="7937" max="7937" width="17.5" style="10" customWidth="1"/>
    <col min="7938" max="7938" width="10.1640625" style="10" customWidth="1"/>
    <col min="7939" max="7939" width="15" style="10" customWidth="1"/>
    <col min="7940" max="7940" width="10.6640625" style="10" customWidth="1"/>
    <col min="7941" max="7941" width="13.6640625" style="10" customWidth="1"/>
    <col min="7942" max="7944" width="10.6640625" style="10" customWidth="1"/>
    <col min="7945" max="8188" width="10.6640625" style="10"/>
    <col min="8189" max="8189" width="10.33203125" style="10" customWidth="1"/>
    <col min="8190" max="8190" width="26.33203125" style="10" customWidth="1"/>
    <col min="8191" max="8191" width="17.5" style="10" customWidth="1"/>
    <col min="8192" max="8192" width="10.1640625" style="10" customWidth="1"/>
    <col min="8193" max="8193" width="17.5" style="10" customWidth="1"/>
    <col min="8194" max="8194" width="10.1640625" style="10" customWidth="1"/>
    <col min="8195" max="8195" width="15" style="10" customWidth="1"/>
    <col min="8196" max="8196" width="10.6640625" style="10" customWidth="1"/>
    <col min="8197" max="8197" width="13.6640625" style="10" customWidth="1"/>
    <col min="8198" max="8200" width="10.6640625" style="10" customWidth="1"/>
    <col min="8201" max="8444" width="10.6640625" style="10"/>
    <col min="8445" max="8445" width="10.33203125" style="10" customWidth="1"/>
    <col min="8446" max="8446" width="26.33203125" style="10" customWidth="1"/>
    <col min="8447" max="8447" width="17.5" style="10" customWidth="1"/>
    <col min="8448" max="8448" width="10.1640625" style="10" customWidth="1"/>
    <col min="8449" max="8449" width="17.5" style="10" customWidth="1"/>
    <col min="8450" max="8450" width="10.1640625" style="10" customWidth="1"/>
    <col min="8451" max="8451" width="15" style="10" customWidth="1"/>
    <col min="8452" max="8452" width="10.6640625" style="10" customWidth="1"/>
    <col min="8453" max="8453" width="13.6640625" style="10" customWidth="1"/>
    <col min="8454" max="8456" width="10.6640625" style="10" customWidth="1"/>
    <col min="8457" max="8700" width="10.6640625" style="10"/>
    <col min="8701" max="8701" width="10.33203125" style="10" customWidth="1"/>
    <col min="8702" max="8702" width="26.33203125" style="10" customWidth="1"/>
    <col min="8703" max="8703" width="17.5" style="10" customWidth="1"/>
    <col min="8704" max="8704" width="10.1640625" style="10" customWidth="1"/>
    <col min="8705" max="8705" width="17.5" style="10" customWidth="1"/>
    <col min="8706" max="8706" width="10.1640625" style="10" customWidth="1"/>
    <col min="8707" max="8707" width="15" style="10" customWidth="1"/>
    <col min="8708" max="8708" width="10.6640625" style="10" customWidth="1"/>
    <col min="8709" max="8709" width="13.6640625" style="10" customWidth="1"/>
    <col min="8710" max="8712" width="10.6640625" style="10" customWidth="1"/>
    <col min="8713" max="8956" width="10.6640625" style="10"/>
    <col min="8957" max="8957" width="10.33203125" style="10" customWidth="1"/>
    <col min="8958" max="8958" width="26.33203125" style="10" customWidth="1"/>
    <col min="8959" max="8959" width="17.5" style="10" customWidth="1"/>
    <col min="8960" max="8960" width="10.1640625" style="10" customWidth="1"/>
    <col min="8961" max="8961" width="17.5" style="10" customWidth="1"/>
    <col min="8962" max="8962" width="10.1640625" style="10" customWidth="1"/>
    <col min="8963" max="8963" width="15" style="10" customWidth="1"/>
    <col min="8964" max="8964" width="10.6640625" style="10" customWidth="1"/>
    <col min="8965" max="8965" width="13.6640625" style="10" customWidth="1"/>
    <col min="8966" max="8968" width="10.6640625" style="10" customWidth="1"/>
    <col min="8969" max="9212" width="10.6640625" style="10"/>
    <col min="9213" max="9213" width="10.33203125" style="10" customWidth="1"/>
    <col min="9214" max="9214" width="26.33203125" style="10" customWidth="1"/>
    <col min="9215" max="9215" width="17.5" style="10" customWidth="1"/>
    <col min="9216" max="9216" width="10.1640625" style="10" customWidth="1"/>
    <col min="9217" max="9217" width="17.5" style="10" customWidth="1"/>
    <col min="9218" max="9218" width="10.1640625" style="10" customWidth="1"/>
    <col min="9219" max="9219" width="15" style="10" customWidth="1"/>
    <col min="9220" max="9220" width="10.6640625" style="10" customWidth="1"/>
    <col min="9221" max="9221" width="13.6640625" style="10" customWidth="1"/>
    <col min="9222" max="9224" width="10.6640625" style="10" customWidth="1"/>
    <col min="9225" max="9468" width="10.6640625" style="10"/>
    <col min="9469" max="9469" width="10.33203125" style="10" customWidth="1"/>
    <col min="9470" max="9470" width="26.33203125" style="10" customWidth="1"/>
    <col min="9471" max="9471" width="17.5" style="10" customWidth="1"/>
    <col min="9472" max="9472" width="10.1640625" style="10" customWidth="1"/>
    <col min="9473" max="9473" width="17.5" style="10" customWidth="1"/>
    <col min="9474" max="9474" width="10.1640625" style="10" customWidth="1"/>
    <col min="9475" max="9475" width="15" style="10" customWidth="1"/>
    <col min="9476" max="9476" width="10.6640625" style="10" customWidth="1"/>
    <col min="9477" max="9477" width="13.6640625" style="10" customWidth="1"/>
    <col min="9478" max="9480" width="10.6640625" style="10" customWidth="1"/>
    <col min="9481" max="9724" width="10.6640625" style="10"/>
    <col min="9725" max="9725" width="10.33203125" style="10" customWidth="1"/>
    <col min="9726" max="9726" width="26.33203125" style="10" customWidth="1"/>
    <col min="9727" max="9727" width="17.5" style="10" customWidth="1"/>
    <col min="9728" max="9728" width="10.1640625" style="10" customWidth="1"/>
    <col min="9729" max="9729" width="17.5" style="10" customWidth="1"/>
    <col min="9730" max="9730" width="10.1640625" style="10" customWidth="1"/>
    <col min="9731" max="9731" width="15" style="10" customWidth="1"/>
    <col min="9732" max="9732" width="10.6640625" style="10" customWidth="1"/>
    <col min="9733" max="9733" width="13.6640625" style="10" customWidth="1"/>
    <col min="9734" max="9736" width="10.6640625" style="10" customWidth="1"/>
    <col min="9737" max="9980" width="10.6640625" style="10"/>
    <col min="9981" max="9981" width="10.33203125" style="10" customWidth="1"/>
    <col min="9982" max="9982" width="26.33203125" style="10" customWidth="1"/>
    <col min="9983" max="9983" width="17.5" style="10" customWidth="1"/>
    <col min="9984" max="9984" width="10.1640625" style="10" customWidth="1"/>
    <col min="9985" max="9985" width="17.5" style="10" customWidth="1"/>
    <col min="9986" max="9986" width="10.1640625" style="10" customWidth="1"/>
    <col min="9987" max="9987" width="15" style="10" customWidth="1"/>
    <col min="9988" max="9988" width="10.6640625" style="10" customWidth="1"/>
    <col min="9989" max="9989" width="13.6640625" style="10" customWidth="1"/>
    <col min="9990" max="9992" width="10.6640625" style="10" customWidth="1"/>
    <col min="9993" max="10236" width="10.6640625" style="10"/>
    <col min="10237" max="10237" width="10.33203125" style="10" customWidth="1"/>
    <col min="10238" max="10238" width="26.33203125" style="10" customWidth="1"/>
    <col min="10239" max="10239" width="17.5" style="10" customWidth="1"/>
    <col min="10240" max="10240" width="10.1640625" style="10" customWidth="1"/>
    <col min="10241" max="10241" width="17.5" style="10" customWidth="1"/>
    <col min="10242" max="10242" width="10.1640625" style="10" customWidth="1"/>
    <col min="10243" max="10243" width="15" style="10" customWidth="1"/>
    <col min="10244" max="10244" width="10.6640625" style="10" customWidth="1"/>
    <col min="10245" max="10245" width="13.6640625" style="10" customWidth="1"/>
    <col min="10246" max="10248" width="10.6640625" style="10" customWidth="1"/>
    <col min="10249" max="10492" width="10.6640625" style="10"/>
    <col min="10493" max="10493" width="10.33203125" style="10" customWidth="1"/>
    <col min="10494" max="10494" width="26.33203125" style="10" customWidth="1"/>
    <col min="10495" max="10495" width="17.5" style="10" customWidth="1"/>
    <col min="10496" max="10496" width="10.1640625" style="10" customWidth="1"/>
    <col min="10497" max="10497" width="17.5" style="10" customWidth="1"/>
    <col min="10498" max="10498" width="10.1640625" style="10" customWidth="1"/>
    <col min="10499" max="10499" width="15" style="10" customWidth="1"/>
    <col min="10500" max="10500" width="10.6640625" style="10" customWidth="1"/>
    <col min="10501" max="10501" width="13.6640625" style="10" customWidth="1"/>
    <col min="10502" max="10504" width="10.6640625" style="10" customWidth="1"/>
    <col min="10505" max="10748" width="10.6640625" style="10"/>
    <col min="10749" max="10749" width="10.33203125" style="10" customWidth="1"/>
    <col min="10750" max="10750" width="26.33203125" style="10" customWidth="1"/>
    <col min="10751" max="10751" width="17.5" style="10" customWidth="1"/>
    <col min="10752" max="10752" width="10.1640625" style="10" customWidth="1"/>
    <col min="10753" max="10753" width="17.5" style="10" customWidth="1"/>
    <col min="10754" max="10754" width="10.1640625" style="10" customWidth="1"/>
    <col min="10755" max="10755" width="15" style="10" customWidth="1"/>
    <col min="10756" max="10756" width="10.6640625" style="10" customWidth="1"/>
    <col min="10757" max="10757" width="13.6640625" style="10" customWidth="1"/>
    <col min="10758" max="10760" width="10.6640625" style="10" customWidth="1"/>
    <col min="10761" max="11004" width="10.6640625" style="10"/>
    <col min="11005" max="11005" width="10.33203125" style="10" customWidth="1"/>
    <col min="11006" max="11006" width="26.33203125" style="10" customWidth="1"/>
    <col min="11007" max="11007" width="17.5" style="10" customWidth="1"/>
    <col min="11008" max="11008" width="10.1640625" style="10" customWidth="1"/>
    <col min="11009" max="11009" width="17.5" style="10" customWidth="1"/>
    <col min="11010" max="11010" width="10.1640625" style="10" customWidth="1"/>
    <col min="11011" max="11011" width="15" style="10" customWidth="1"/>
    <col min="11012" max="11012" width="10.6640625" style="10" customWidth="1"/>
    <col min="11013" max="11013" width="13.6640625" style="10" customWidth="1"/>
    <col min="11014" max="11016" width="10.6640625" style="10" customWidth="1"/>
    <col min="11017" max="11260" width="10.6640625" style="10"/>
    <col min="11261" max="11261" width="10.33203125" style="10" customWidth="1"/>
    <col min="11262" max="11262" width="26.33203125" style="10" customWidth="1"/>
    <col min="11263" max="11263" width="17.5" style="10" customWidth="1"/>
    <col min="11264" max="11264" width="10.1640625" style="10" customWidth="1"/>
    <col min="11265" max="11265" width="17.5" style="10" customWidth="1"/>
    <col min="11266" max="11266" width="10.1640625" style="10" customWidth="1"/>
    <col min="11267" max="11267" width="15" style="10" customWidth="1"/>
    <col min="11268" max="11268" width="10.6640625" style="10" customWidth="1"/>
    <col min="11269" max="11269" width="13.6640625" style="10" customWidth="1"/>
    <col min="11270" max="11272" width="10.6640625" style="10" customWidth="1"/>
    <col min="11273" max="11516" width="10.6640625" style="10"/>
    <col min="11517" max="11517" width="10.33203125" style="10" customWidth="1"/>
    <col min="11518" max="11518" width="26.33203125" style="10" customWidth="1"/>
    <col min="11519" max="11519" width="17.5" style="10" customWidth="1"/>
    <col min="11520" max="11520" width="10.1640625" style="10" customWidth="1"/>
    <col min="11521" max="11521" width="17.5" style="10" customWidth="1"/>
    <col min="11522" max="11522" width="10.1640625" style="10" customWidth="1"/>
    <col min="11523" max="11523" width="15" style="10" customWidth="1"/>
    <col min="11524" max="11524" width="10.6640625" style="10" customWidth="1"/>
    <col min="11525" max="11525" width="13.6640625" style="10" customWidth="1"/>
    <col min="11526" max="11528" width="10.6640625" style="10" customWidth="1"/>
    <col min="11529" max="11772" width="10.6640625" style="10"/>
    <col min="11773" max="11773" width="10.33203125" style="10" customWidth="1"/>
    <col min="11774" max="11774" width="26.33203125" style="10" customWidth="1"/>
    <col min="11775" max="11775" width="17.5" style="10" customWidth="1"/>
    <col min="11776" max="11776" width="10.1640625" style="10" customWidth="1"/>
    <col min="11777" max="11777" width="17.5" style="10" customWidth="1"/>
    <col min="11778" max="11778" width="10.1640625" style="10" customWidth="1"/>
    <col min="11779" max="11779" width="15" style="10" customWidth="1"/>
    <col min="11780" max="11780" width="10.6640625" style="10" customWidth="1"/>
    <col min="11781" max="11781" width="13.6640625" style="10" customWidth="1"/>
    <col min="11782" max="11784" width="10.6640625" style="10" customWidth="1"/>
    <col min="11785" max="12028" width="10.6640625" style="10"/>
    <col min="12029" max="12029" width="10.33203125" style="10" customWidth="1"/>
    <col min="12030" max="12030" width="26.33203125" style="10" customWidth="1"/>
    <col min="12031" max="12031" width="17.5" style="10" customWidth="1"/>
    <col min="12032" max="12032" width="10.1640625" style="10" customWidth="1"/>
    <col min="12033" max="12033" width="17.5" style="10" customWidth="1"/>
    <col min="12034" max="12034" width="10.1640625" style="10" customWidth="1"/>
    <col min="12035" max="12035" width="15" style="10" customWidth="1"/>
    <col min="12036" max="12036" width="10.6640625" style="10" customWidth="1"/>
    <col min="12037" max="12037" width="13.6640625" style="10" customWidth="1"/>
    <col min="12038" max="12040" width="10.6640625" style="10" customWidth="1"/>
    <col min="12041" max="12284" width="10.6640625" style="10"/>
    <col min="12285" max="12285" width="10.33203125" style="10" customWidth="1"/>
    <col min="12286" max="12286" width="26.33203125" style="10" customWidth="1"/>
    <col min="12287" max="12287" width="17.5" style="10" customWidth="1"/>
    <col min="12288" max="12288" width="10.1640625" style="10" customWidth="1"/>
    <col min="12289" max="12289" width="17.5" style="10" customWidth="1"/>
    <col min="12290" max="12290" width="10.1640625" style="10" customWidth="1"/>
    <col min="12291" max="12291" width="15" style="10" customWidth="1"/>
    <col min="12292" max="12292" width="10.6640625" style="10" customWidth="1"/>
    <col min="12293" max="12293" width="13.6640625" style="10" customWidth="1"/>
    <col min="12294" max="12296" width="10.6640625" style="10" customWidth="1"/>
    <col min="12297" max="12540" width="10.6640625" style="10"/>
    <col min="12541" max="12541" width="10.33203125" style="10" customWidth="1"/>
    <col min="12542" max="12542" width="26.33203125" style="10" customWidth="1"/>
    <col min="12543" max="12543" width="17.5" style="10" customWidth="1"/>
    <col min="12544" max="12544" width="10.1640625" style="10" customWidth="1"/>
    <col min="12545" max="12545" width="17.5" style="10" customWidth="1"/>
    <col min="12546" max="12546" width="10.1640625" style="10" customWidth="1"/>
    <col min="12547" max="12547" width="15" style="10" customWidth="1"/>
    <col min="12548" max="12548" width="10.6640625" style="10" customWidth="1"/>
    <col min="12549" max="12549" width="13.6640625" style="10" customWidth="1"/>
    <col min="12550" max="12552" width="10.6640625" style="10" customWidth="1"/>
    <col min="12553" max="12796" width="10.6640625" style="10"/>
    <col min="12797" max="12797" width="10.33203125" style="10" customWidth="1"/>
    <col min="12798" max="12798" width="26.33203125" style="10" customWidth="1"/>
    <col min="12799" max="12799" width="17.5" style="10" customWidth="1"/>
    <col min="12800" max="12800" width="10.1640625" style="10" customWidth="1"/>
    <col min="12801" max="12801" width="17.5" style="10" customWidth="1"/>
    <col min="12802" max="12802" width="10.1640625" style="10" customWidth="1"/>
    <col min="12803" max="12803" width="15" style="10" customWidth="1"/>
    <col min="12804" max="12804" width="10.6640625" style="10" customWidth="1"/>
    <col min="12805" max="12805" width="13.6640625" style="10" customWidth="1"/>
    <col min="12806" max="12808" width="10.6640625" style="10" customWidth="1"/>
    <col min="12809" max="13052" width="10.6640625" style="10"/>
    <col min="13053" max="13053" width="10.33203125" style="10" customWidth="1"/>
    <col min="13054" max="13054" width="26.33203125" style="10" customWidth="1"/>
    <col min="13055" max="13055" width="17.5" style="10" customWidth="1"/>
    <col min="13056" max="13056" width="10.1640625" style="10" customWidth="1"/>
    <col min="13057" max="13057" width="17.5" style="10" customWidth="1"/>
    <col min="13058" max="13058" width="10.1640625" style="10" customWidth="1"/>
    <col min="13059" max="13059" width="15" style="10" customWidth="1"/>
    <col min="13060" max="13060" width="10.6640625" style="10" customWidth="1"/>
    <col min="13061" max="13061" width="13.6640625" style="10" customWidth="1"/>
    <col min="13062" max="13064" width="10.6640625" style="10" customWidth="1"/>
    <col min="13065" max="13308" width="10.6640625" style="10"/>
    <col min="13309" max="13309" width="10.33203125" style="10" customWidth="1"/>
    <col min="13310" max="13310" width="26.33203125" style="10" customWidth="1"/>
    <col min="13311" max="13311" width="17.5" style="10" customWidth="1"/>
    <col min="13312" max="13312" width="10.1640625" style="10" customWidth="1"/>
    <col min="13313" max="13313" width="17.5" style="10" customWidth="1"/>
    <col min="13314" max="13314" width="10.1640625" style="10" customWidth="1"/>
    <col min="13315" max="13315" width="15" style="10" customWidth="1"/>
    <col min="13316" max="13316" width="10.6640625" style="10" customWidth="1"/>
    <col min="13317" max="13317" width="13.6640625" style="10" customWidth="1"/>
    <col min="13318" max="13320" width="10.6640625" style="10" customWidth="1"/>
    <col min="13321" max="13564" width="10.6640625" style="10"/>
    <col min="13565" max="13565" width="10.33203125" style="10" customWidth="1"/>
    <col min="13566" max="13566" width="26.33203125" style="10" customWidth="1"/>
    <col min="13567" max="13567" width="17.5" style="10" customWidth="1"/>
    <col min="13568" max="13568" width="10.1640625" style="10" customWidth="1"/>
    <col min="13569" max="13569" width="17.5" style="10" customWidth="1"/>
    <col min="13570" max="13570" width="10.1640625" style="10" customWidth="1"/>
    <col min="13571" max="13571" width="15" style="10" customWidth="1"/>
    <col min="13572" max="13572" width="10.6640625" style="10" customWidth="1"/>
    <col min="13573" max="13573" width="13.6640625" style="10" customWidth="1"/>
    <col min="13574" max="13576" width="10.6640625" style="10" customWidth="1"/>
    <col min="13577" max="13820" width="10.6640625" style="10"/>
    <col min="13821" max="13821" width="10.33203125" style="10" customWidth="1"/>
    <col min="13822" max="13822" width="26.33203125" style="10" customWidth="1"/>
    <col min="13823" max="13823" width="17.5" style="10" customWidth="1"/>
    <col min="13824" max="13824" width="10.1640625" style="10" customWidth="1"/>
    <col min="13825" max="13825" width="17.5" style="10" customWidth="1"/>
    <col min="13826" max="13826" width="10.1640625" style="10" customWidth="1"/>
    <col min="13827" max="13827" width="15" style="10" customWidth="1"/>
    <col min="13828" max="13828" width="10.6640625" style="10" customWidth="1"/>
    <col min="13829" max="13829" width="13.6640625" style="10" customWidth="1"/>
    <col min="13830" max="13832" width="10.6640625" style="10" customWidth="1"/>
    <col min="13833" max="14076" width="10.6640625" style="10"/>
    <col min="14077" max="14077" width="10.33203125" style="10" customWidth="1"/>
    <col min="14078" max="14078" width="26.33203125" style="10" customWidth="1"/>
    <col min="14079" max="14079" width="17.5" style="10" customWidth="1"/>
    <col min="14080" max="14080" width="10.1640625" style="10" customWidth="1"/>
    <col min="14081" max="14081" width="17.5" style="10" customWidth="1"/>
    <col min="14082" max="14082" width="10.1640625" style="10" customWidth="1"/>
    <col min="14083" max="14083" width="15" style="10" customWidth="1"/>
    <col min="14084" max="14084" width="10.6640625" style="10" customWidth="1"/>
    <col min="14085" max="14085" width="13.6640625" style="10" customWidth="1"/>
    <col min="14086" max="14088" width="10.6640625" style="10" customWidth="1"/>
    <col min="14089" max="14332" width="10.6640625" style="10"/>
    <col min="14333" max="14333" width="10.33203125" style="10" customWidth="1"/>
    <col min="14334" max="14334" width="26.33203125" style="10" customWidth="1"/>
    <col min="14335" max="14335" width="17.5" style="10" customWidth="1"/>
    <col min="14336" max="14336" width="10.1640625" style="10" customWidth="1"/>
    <col min="14337" max="14337" width="17.5" style="10" customWidth="1"/>
    <col min="14338" max="14338" width="10.1640625" style="10" customWidth="1"/>
    <col min="14339" max="14339" width="15" style="10" customWidth="1"/>
    <col min="14340" max="14340" width="10.6640625" style="10" customWidth="1"/>
    <col min="14341" max="14341" width="13.6640625" style="10" customWidth="1"/>
    <col min="14342" max="14344" width="10.6640625" style="10" customWidth="1"/>
    <col min="14345" max="14588" width="10.6640625" style="10"/>
    <col min="14589" max="14589" width="10.33203125" style="10" customWidth="1"/>
    <col min="14590" max="14590" width="26.33203125" style="10" customWidth="1"/>
    <col min="14591" max="14591" width="17.5" style="10" customWidth="1"/>
    <col min="14592" max="14592" width="10.1640625" style="10" customWidth="1"/>
    <col min="14593" max="14593" width="17.5" style="10" customWidth="1"/>
    <col min="14594" max="14594" width="10.1640625" style="10" customWidth="1"/>
    <col min="14595" max="14595" width="15" style="10" customWidth="1"/>
    <col min="14596" max="14596" width="10.6640625" style="10" customWidth="1"/>
    <col min="14597" max="14597" width="13.6640625" style="10" customWidth="1"/>
    <col min="14598" max="14600" width="10.6640625" style="10" customWidth="1"/>
    <col min="14601" max="14844" width="10.6640625" style="10"/>
    <col min="14845" max="14845" width="10.33203125" style="10" customWidth="1"/>
    <col min="14846" max="14846" width="26.33203125" style="10" customWidth="1"/>
    <col min="14847" max="14847" width="17.5" style="10" customWidth="1"/>
    <col min="14848" max="14848" width="10.1640625" style="10" customWidth="1"/>
    <col min="14849" max="14849" width="17.5" style="10" customWidth="1"/>
    <col min="14850" max="14850" width="10.1640625" style="10" customWidth="1"/>
    <col min="14851" max="14851" width="15" style="10" customWidth="1"/>
    <col min="14852" max="14852" width="10.6640625" style="10" customWidth="1"/>
    <col min="14853" max="14853" width="13.6640625" style="10" customWidth="1"/>
    <col min="14854" max="14856" width="10.6640625" style="10" customWidth="1"/>
    <col min="14857" max="15100" width="10.6640625" style="10"/>
    <col min="15101" max="15101" width="10.33203125" style="10" customWidth="1"/>
    <col min="15102" max="15102" width="26.33203125" style="10" customWidth="1"/>
    <col min="15103" max="15103" width="17.5" style="10" customWidth="1"/>
    <col min="15104" max="15104" width="10.1640625" style="10" customWidth="1"/>
    <col min="15105" max="15105" width="17.5" style="10" customWidth="1"/>
    <col min="15106" max="15106" width="10.1640625" style="10" customWidth="1"/>
    <col min="15107" max="15107" width="15" style="10" customWidth="1"/>
    <col min="15108" max="15108" width="10.6640625" style="10" customWidth="1"/>
    <col min="15109" max="15109" width="13.6640625" style="10" customWidth="1"/>
    <col min="15110" max="15112" width="10.6640625" style="10" customWidth="1"/>
    <col min="15113" max="15356" width="10.6640625" style="10"/>
    <col min="15357" max="15357" width="10.33203125" style="10" customWidth="1"/>
    <col min="15358" max="15358" width="26.33203125" style="10" customWidth="1"/>
    <col min="15359" max="15359" width="17.5" style="10" customWidth="1"/>
    <col min="15360" max="15360" width="10.1640625" style="10" customWidth="1"/>
    <col min="15361" max="15361" width="17.5" style="10" customWidth="1"/>
    <col min="15362" max="15362" width="10.1640625" style="10" customWidth="1"/>
    <col min="15363" max="15363" width="15" style="10" customWidth="1"/>
    <col min="15364" max="15364" width="10.6640625" style="10" customWidth="1"/>
    <col min="15365" max="15365" width="13.6640625" style="10" customWidth="1"/>
    <col min="15366" max="15368" width="10.6640625" style="10" customWidth="1"/>
    <col min="15369" max="15612" width="10.6640625" style="10"/>
    <col min="15613" max="15613" width="10.33203125" style="10" customWidth="1"/>
    <col min="15614" max="15614" width="26.33203125" style="10" customWidth="1"/>
    <col min="15615" max="15615" width="17.5" style="10" customWidth="1"/>
    <col min="15616" max="15616" width="10.1640625" style="10" customWidth="1"/>
    <col min="15617" max="15617" width="17.5" style="10" customWidth="1"/>
    <col min="15618" max="15618" width="10.1640625" style="10" customWidth="1"/>
    <col min="15619" max="15619" width="15" style="10" customWidth="1"/>
    <col min="15620" max="15620" width="10.6640625" style="10" customWidth="1"/>
    <col min="15621" max="15621" width="13.6640625" style="10" customWidth="1"/>
    <col min="15622" max="15624" width="10.6640625" style="10" customWidth="1"/>
    <col min="15625" max="15868" width="10.6640625" style="10"/>
    <col min="15869" max="15869" width="10.33203125" style="10" customWidth="1"/>
    <col min="15870" max="15870" width="26.33203125" style="10" customWidth="1"/>
    <col min="15871" max="15871" width="17.5" style="10" customWidth="1"/>
    <col min="15872" max="15872" width="10.1640625" style="10" customWidth="1"/>
    <col min="15873" max="15873" width="17.5" style="10" customWidth="1"/>
    <col min="15874" max="15874" width="10.1640625" style="10" customWidth="1"/>
    <col min="15875" max="15875" width="15" style="10" customWidth="1"/>
    <col min="15876" max="15876" width="10.6640625" style="10" customWidth="1"/>
    <col min="15877" max="15877" width="13.6640625" style="10" customWidth="1"/>
    <col min="15878" max="15880" width="10.6640625" style="10" customWidth="1"/>
    <col min="15881" max="16124" width="10.6640625" style="10"/>
    <col min="16125" max="16125" width="10.33203125" style="10" customWidth="1"/>
    <col min="16126" max="16126" width="26.33203125" style="10" customWidth="1"/>
    <col min="16127" max="16127" width="17.5" style="10" customWidth="1"/>
    <col min="16128" max="16128" width="10.1640625" style="10" customWidth="1"/>
    <col min="16129" max="16129" width="17.5" style="10" customWidth="1"/>
    <col min="16130" max="16130" width="10.1640625" style="10" customWidth="1"/>
    <col min="16131" max="16131" width="15" style="10" customWidth="1"/>
    <col min="16132" max="16132" width="10.6640625" style="10" customWidth="1"/>
    <col min="16133" max="16133" width="13.6640625" style="10" customWidth="1"/>
    <col min="16134" max="16136" width="10.6640625" style="10" customWidth="1"/>
    <col min="16137" max="16384" width="10.6640625" style="10"/>
  </cols>
  <sheetData>
    <row r="1" spans="1:12" ht="42" customHeight="1" x14ac:dyDescent="0.25">
      <c r="A1" s="2"/>
      <c r="B1" s="2"/>
      <c r="C1" s="2"/>
      <c r="D1" s="2"/>
      <c r="E1" s="2"/>
      <c r="F1" s="414" t="s">
        <v>146</v>
      </c>
      <c r="G1" s="414"/>
      <c r="H1" s="414"/>
    </row>
    <row r="2" spans="1:12" ht="31.5" customHeight="1" x14ac:dyDescent="0.2">
      <c r="A2" s="377" t="s">
        <v>139</v>
      </c>
      <c r="B2" s="377"/>
      <c r="C2" s="377"/>
      <c r="D2" s="377"/>
      <c r="E2" s="377"/>
      <c r="F2" s="377"/>
      <c r="G2" s="377"/>
      <c r="H2" s="377"/>
    </row>
    <row r="3" spans="1:12" ht="21.75" customHeight="1" x14ac:dyDescent="0.2">
      <c r="A3" s="378" t="s">
        <v>101</v>
      </c>
      <c r="B3" s="380" t="s">
        <v>102</v>
      </c>
      <c r="C3" s="382" t="s">
        <v>104</v>
      </c>
      <c r="D3" s="382"/>
      <c r="E3" s="382" t="s">
        <v>105</v>
      </c>
      <c r="F3" s="382"/>
      <c r="G3" s="382" t="s">
        <v>106</v>
      </c>
      <c r="H3" s="382"/>
    </row>
    <row r="4" spans="1:12" ht="22.5" x14ac:dyDescent="0.2">
      <c r="A4" s="379"/>
      <c r="B4" s="381"/>
      <c r="C4" s="3" t="s">
        <v>107</v>
      </c>
      <c r="D4" s="4" t="s">
        <v>108</v>
      </c>
      <c r="E4" s="3" t="s">
        <v>107</v>
      </c>
      <c r="F4" s="5" t="s">
        <v>108</v>
      </c>
      <c r="G4" s="3" t="s">
        <v>107</v>
      </c>
      <c r="H4" s="5" t="s">
        <v>108</v>
      </c>
    </row>
    <row r="5" spans="1:12" s="274" customFormat="1" ht="11.25" customHeight="1" x14ac:dyDescent="0.2">
      <c r="A5" s="267" t="s">
        <v>2</v>
      </c>
      <c r="B5" s="267" t="s">
        <v>3</v>
      </c>
      <c r="C5" s="268">
        <v>1303204.99</v>
      </c>
      <c r="D5" s="269">
        <v>1203</v>
      </c>
      <c r="E5" s="270">
        <v>230116.04</v>
      </c>
      <c r="F5" s="271">
        <v>207</v>
      </c>
      <c r="G5" s="272">
        <f>C5+E5</f>
        <v>1533321.03</v>
      </c>
      <c r="H5" s="273">
        <f>D5+F5</f>
        <v>1410</v>
      </c>
      <c r="I5" s="10"/>
      <c r="J5" s="10"/>
      <c r="K5" s="10"/>
      <c r="L5" s="10"/>
    </row>
    <row r="6" spans="1:12" s="274" customFormat="1" ht="11.25" customHeight="1" x14ac:dyDescent="0.2">
      <c r="A6" s="267" t="s">
        <v>8</v>
      </c>
      <c r="B6" s="267" t="s">
        <v>9</v>
      </c>
      <c r="C6" s="268">
        <v>41785134.969999999</v>
      </c>
      <c r="D6" s="269">
        <v>22893</v>
      </c>
      <c r="E6" s="270">
        <v>-8935200.9600000009</v>
      </c>
      <c r="F6" s="271">
        <v>-517</v>
      </c>
      <c r="G6" s="272">
        <f t="shared" ref="G6:H13" si="0">C6+E6</f>
        <v>32849934.010000002</v>
      </c>
      <c r="H6" s="273">
        <f t="shared" si="0"/>
        <v>22376</v>
      </c>
      <c r="I6" s="10"/>
      <c r="J6" s="10"/>
      <c r="K6" s="10"/>
      <c r="L6" s="10"/>
    </row>
    <row r="7" spans="1:12" s="274" customFormat="1" ht="11.25" customHeight="1" x14ac:dyDescent="0.2">
      <c r="A7" s="267" t="s">
        <v>10</v>
      </c>
      <c r="B7" s="267" t="s">
        <v>11</v>
      </c>
      <c r="C7" s="268">
        <v>9056939.9399999995</v>
      </c>
      <c r="D7" s="269">
        <v>5100</v>
      </c>
      <c r="E7" s="270">
        <v>-949005.86</v>
      </c>
      <c r="F7" s="271">
        <v>228</v>
      </c>
      <c r="G7" s="272">
        <f t="shared" si="0"/>
        <v>8107934.0800000001</v>
      </c>
      <c r="H7" s="273">
        <f t="shared" si="0"/>
        <v>5328</v>
      </c>
      <c r="I7" s="10"/>
      <c r="J7" s="10"/>
      <c r="K7" s="10"/>
      <c r="L7" s="10"/>
    </row>
    <row r="8" spans="1:12" s="274" customFormat="1" ht="11.25" customHeight="1" x14ac:dyDescent="0.2">
      <c r="A8" s="267" t="s">
        <v>16</v>
      </c>
      <c r="B8" s="267" t="s">
        <v>17</v>
      </c>
      <c r="C8" s="268">
        <v>1242540.44</v>
      </c>
      <c r="D8" s="269">
        <v>1147</v>
      </c>
      <c r="E8" s="270">
        <v>-348172.84</v>
      </c>
      <c r="F8" s="271">
        <v>-211</v>
      </c>
      <c r="G8" s="272">
        <f t="shared" si="0"/>
        <v>894367.6</v>
      </c>
      <c r="H8" s="273">
        <f t="shared" si="0"/>
        <v>936</v>
      </c>
      <c r="I8" s="10"/>
      <c r="J8" s="10"/>
      <c r="K8" s="10"/>
      <c r="L8" s="10"/>
    </row>
    <row r="9" spans="1:12" s="274" customFormat="1" ht="11.25" customHeight="1" x14ac:dyDescent="0.2">
      <c r="A9" s="267" t="s">
        <v>24</v>
      </c>
      <c r="B9" s="267" t="s">
        <v>25</v>
      </c>
      <c r="C9" s="268">
        <v>411909.29</v>
      </c>
      <c r="D9" s="269">
        <v>350</v>
      </c>
      <c r="E9" s="270">
        <v>33028.42</v>
      </c>
      <c r="F9" s="271">
        <v>59</v>
      </c>
      <c r="G9" s="272">
        <f t="shared" si="0"/>
        <v>444937.71</v>
      </c>
      <c r="H9" s="273">
        <f t="shared" si="0"/>
        <v>409</v>
      </c>
      <c r="I9" s="10"/>
      <c r="J9" s="10"/>
      <c r="K9" s="10"/>
      <c r="L9" s="10"/>
    </row>
    <row r="10" spans="1:12" s="274" customFormat="1" ht="11.25" customHeight="1" x14ac:dyDescent="0.2">
      <c r="A10" s="267" t="s">
        <v>34</v>
      </c>
      <c r="B10" s="267" t="s">
        <v>35</v>
      </c>
      <c r="C10" s="268">
        <v>4498587.53</v>
      </c>
      <c r="D10" s="269">
        <v>3551</v>
      </c>
      <c r="E10" s="270">
        <v>692770.22</v>
      </c>
      <c r="F10" s="271">
        <v>352</v>
      </c>
      <c r="G10" s="272">
        <f t="shared" si="0"/>
        <v>5191357.75</v>
      </c>
      <c r="H10" s="273">
        <f t="shared" si="0"/>
        <v>3903</v>
      </c>
      <c r="I10" s="10"/>
      <c r="J10" s="10"/>
      <c r="K10" s="10"/>
      <c r="L10" s="10"/>
    </row>
    <row r="11" spans="1:12" s="274" customFormat="1" ht="11.25" customHeight="1" x14ac:dyDescent="0.2">
      <c r="A11" s="267" t="s">
        <v>48</v>
      </c>
      <c r="B11" s="267" t="s">
        <v>49</v>
      </c>
      <c r="C11" s="268">
        <v>68273.33</v>
      </c>
      <c r="D11" s="269">
        <v>60</v>
      </c>
      <c r="E11" s="270">
        <v>69475.91</v>
      </c>
      <c r="F11" s="271">
        <v>46</v>
      </c>
      <c r="G11" s="272">
        <f t="shared" si="0"/>
        <v>137749.24</v>
      </c>
      <c r="H11" s="273">
        <f t="shared" si="0"/>
        <v>106</v>
      </c>
      <c r="I11" s="10"/>
      <c r="J11" s="10"/>
      <c r="K11" s="10"/>
      <c r="L11" s="10"/>
    </row>
    <row r="12" spans="1:12" s="274" customFormat="1" ht="11.25" customHeight="1" x14ac:dyDescent="0.2">
      <c r="A12" s="267" t="s">
        <v>64</v>
      </c>
      <c r="B12" s="267" t="s">
        <v>65</v>
      </c>
      <c r="C12" s="268">
        <v>704912.86</v>
      </c>
      <c r="D12" s="269">
        <v>560</v>
      </c>
      <c r="E12" s="270">
        <v>-114974.15</v>
      </c>
      <c r="F12" s="271">
        <v>-38</v>
      </c>
      <c r="G12" s="272">
        <f t="shared" si="0"/>
        <v>589938.71</v>
      </c>
      <c r="H12" s="273">
        <f t="shared" si="0"/>
        <v>522</v>
      </c>
      <c r="I12" s="10"/>
      <c r="J12" s="10"/>
      <c r="K12" s="10"/>
      <c r="L12" s="10"/>
    </row>
    <row r="13" spans="1:12" s="274" customFormat="1" ht="11.25" customHeight="1" x14ac:dyDescent="0.2">
      <c r="A13" s="416" t="s">
        <v>110</v>
      </c>
      <c r="B13" s="417"/>
      <c r="C13" s="268">
        <v>3821096.65</v>
      </c>
      <c r="D13" s="269">
        <v>588</v>
      </c>
      <c r="E13" s="270">
        <v>-1419096.65</v>
      </c>
      <c r="F13" s="271">
        <v>-126</v>
      </c>
      <c r="G13" s="272">
        <f t="shared" si="0"/>
        <v>2402000</v>
      </c>
      <c r="H13" s="273">
        <f t="shared" si="0"/>
        <v>462</v>
      </c>
      <c r="I13" s="10"/>
      <c r="J13" s="10"/>
      <c r="K13" s="10"/>
      <c r="L13" s="10"/>
    </row>
    <row r="14" spans="1:12" s="278" customFormat="1" ht="16.5" customHeight="1" x14ac:dyDescent="0.2">
      <c r="A14" s="415" t="s">
        <v>100</v>
      </c>
      <c r="B14" s="415"/>
      <c r="C14" s="275">
        <f t="shared" ref="C14:H14" si="1">SUM(C5:C13)</f>
        <v>62892600</v>
      </c>
      <c r="D14" s="276">
        <f t="shared" si="1"/>
        <v>35452</v>
      </c>
      <c r="E14" s="275">
        <f t="shared" si="1"/>
        <v>-10741059.869999999</v>
      </c>
      <c r="F14" s="276">
        <f t="shared" si="1"/>
        <v>0</v>
      </c>
      <c r="G14" s="275">
        <f t="shared" si="1"/>
        <v>52151540.130000003</v>
      </c>
      <c r="H14" s="276">
        <f t="shared" si="1"/>
        <v>35452</v>
      </c>
      <c r="I14" s="277"/>
      <c r="J14" s="277"/>
      <c r="K14" s="277"/>
      <c r="L14" s="277"/>
    </row>
  </sheetData>
  <mergeCells count="9">
    <mergeCell ref="A14:B14"/>
    <mergeCell ref="A13:B13"/>
    <mergeCell ref="F1:H1"/>
    <mergeCell ref="A2:H2"/>
    <mergeCell ref="A3:A4"/>
    <mergeCell ref="B3:B4"/>
    <mergeCell ref="C3:D3"/>
    <mergeCell ref="E3:F3"/>
    <mergeCell ref="G3:H3"/>
  </mergeCells>
  <pageMargins left="0.39370078740157477" right="0.39370078740157477" top="0.39370078740157477" bottom="0.39370078740157477" header="0" footer="0"/>
  <pageSetup paperSize="9" scale="91" fitToWidth="0" fitToHeight="0" pageOrder="overThenDown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A1:I391"/>
  <sheetViews>
    <sheetView view="pageBreakPreview" zoomScale="130" zoomScaleNormal="100" zoomScaleSheetLayoutView="130" workbookViewId="0">
      <pane xSplit="2" ySplit="4" topLeftCell="H50" activePane="bottomRight" state="frozen"/>
      <selection pane="topRight" activeCell="C1" sqref="C1"/>
      <selection pane="bottomLeft" activeCell="A5" sqref="A5"/>
      <selection pane="bottomRight" activeCell="H39" sqref="H39"/>
    </sheetView>
  </sheetViews>
  <sheetFormatPr defaultColWidth="10.5" defaultRowHeight="11.25" outlineLevelRow="1" x14ac:dyDescent="0.2"/>
  <cols>
    <col min="1" max="1" width="11.1640625" style="16" customWidth="1"/>
    <col min="2" max="2" width="42" style="16" customWidth="1"/>
    <col min="3" max="3" width="18.1640625" style="16" customWidth="1"/>
    <col min="4" max="4" width="9.5" style="16" customWidth="1"/>
    <col min="5" max="5" width="14.83203125" style="169" bestFit="1" customWidth="1"/>
    <col min="6" max="6" width="7.6640625" style="169" customWidth="1"/>
    <col min="7" max="7" width="15.33203125" style="169" bestFit="1" customWidth="1"/>
    <col min="8" max="8" width="7.1640625" style="169" customWidth="1"/>
    <col min="9" max="16384" width="10.5" style="10"/>
  </cols>
  <sheetData>
    <row r="1" spans="1:9" s="166" customFormat="1" ht="39.75" customHeight="1" x14ac:dyDescent="0.2">
      <c r="A1" s="256"/>
      <c r="B1" s="256"/>
      <c r="C1" s="256"/>
      <c r="D1" s="256"/>
      <c r="E1" s="12"/>
      <c r="F1" s="422" t="s">
        <v>305</v>
      </c>
      <c r="G1" s="422"/>
      <c r="H1" s="422"/>
    </row>
    <row r="2" spans="1:9" s="168" customFormat="1" ht="60.75" customHeight="1" x14ac:dyDescent="0.2">
      <c r="A2" s="423" t="s">
        <v>304</v>
      </c>
      <c r="B2" s="423"/>
      <c r="C2" s="423"/>
      <c r="D2" s="423"/>
      <c r="E2" s="423"/>
      <c r="F2" s="423"/>
      <c r="G2" s="423"/>
      <c r="H2" s="423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28" t="s">
        <v>0</v>
      </c>
      <c r="B5" s="228" t="s">
        <v>1</v>
      </c>
      <c r="C5" s="203">
        <v>749403933.00999999</v>
      </c>
      <c r="D5" s="204">
        <v>2797</v>
      </c>
      <c r="E5" s="203">
        <v>-18161244.23</v>
      </c>
      <c r="F5" s="204">
        <v>-57</v>
      </c>
      <c r="G5" s="203">
        <v>731242688.77999997</v>
      </c>
      <c r="H5" s="204">
        <v>2740</v>
      </c>
    </row>
    <row r="6" spans="1:9" outlineLevel="1" x14ac:dyDescent="0.2">
      <c r="A6" s="257"/>
      <c r="B6" s="227" t="s">
        <v>218</v>
      </c>
      <c r="C6" s="197">
        <v>3970163.12</v>
      </c>
      <c r="D6" s="199">
        <v>22</v>
      </c>
      <c r="E6" s="214">
        <v>-180461.96</v>
      </c>
      <c r="F6" s="215">
        <v>-1</v>
      </c>
      <c r="G6" s="214">
        <v>3789701.16</v>
      </c>
      <c r="H6" s="215">
        <v>21</v>
      </c>
    </row>
    <row r="7" spans="1:9" outlineLevel="1" x14ac:dyDescent="0.2">
      <c r="A7" s="257"/>
      <c r="B7" s="227" t="s">
        <v>219</v>
      </c>
      <c r="C7" s="197">
        <v>41901954</v>
      </c>
      <c r="D7" s="199">
        <v>190</v>
      </c>
      <c r="E7" s="214">
        <v>220536.6</v>
      </c>
      <c r="F7" s="215">
        <v>1</v>
      </c>
      <c r="G7" s="214">
        <v>42122490.600000001</v>
      </c>
      <c r="H7" s="215">
        <v>191</v>
      </c>
    </row>
    <row r="8" spans="1:9" outlineLevel="1" x14ac:dyDescent="0.2">
      <c r="A8" s="257"/>
      <c r="B8" s="227" t="s">
        <v>220</v>
      </c>
      <c r="C8" s="197">
        <v>17912251.649999999</v>
      </c>
      <c r="D8" s="199">
        <v>87</v>
      </c>
      <c r="E8" s="214">
        <v>-617663.85</v>
      </c>
      <c r="F8" s="215">
        <v>-3</v>
      </c>
      <c r="G8" s="214">
        <v>17294587.800000001</v>
      </c>
      <c r="H8" s="215">
        <v>84</v>
      </c>
    </row>
    <row r="9" spans="1:9" outlineLevel="1" x14ac:dyDescent="0.2">
      <c r="A9" s="257"/>
      <c r="B9" s="227" t="s">
        <v>221</v>
      </c>
      <c r="C9" s="197">
        <v>6254214.75</v>
      </c>
      <c r="D9" s="199">
        <v>25</v>
      </c>
      <c r="E9" s="214">
        <v>-250168.59</v>
      </c>
      <c r="F9" s="215">
        <v>-1</v>
      </c>
      <c r="G9" s="214">
        <v>6004046.1600000001</v>
      </c>
      <c r="H9" s="215">
        <v>24</v>
      </c>
    </row>
    <row r="10" spans="1:9" outlineLevel="1" x14ac:dyDescent="0.2">
      <c r="A10" s="257"/>
      <c r="B10" s="227" t="s">
        <v>222</v>
      </c>
      <c r="C10" s="197">
        <v>7357090.04</v>
      </c>
      <c r="D10" s="199">
        <v>46</v>
      </c>
      <c r="E10" s="214">
        <v>-639746.96</v>
      </c>
      <c r="F10" s="215">
        <v>-4</v>
      </c>
      <c r="G10" s="214">
        <v>6717343.0800000001</v>
      </c>
      <c r="H10" s="215">
        <v>42</v>
      </c>
    </row>
    <row r="11" spans="1:9" outlineLevel="1" x14ac:dyDescent="0.2">
      <c r="A11" s="257"/>
      <c r="B11" s="227" t="s">
        <v>223</v>
      </c>
      <c r="C11" s="197">
        <v>3231538.08</v>
      </c>
      <c r="D11" s="199">
        <v>16</v>
      </c>
      <c r="E11" s="214">
        <v>-201971.13</v>
      </c>
      <c r="F11" s="215">
        <v>-1</v>
      </c>
      <c r="G11" s="214">
        <v>3029566.95</v>
      </c>
      <c r="H11" s="215">
        <v>15</v>
      </c>
    </row>
    <row r="12" spans="1:9" outlineLevel="1" x14ac:dyDescent="0.2">
      <c r="A12" s="257"/>
      <c r="B12" s="227" t="s">
        <v>224</v>
      </c>
      <c r="C12" s="197">
        <v>54362193.600000001</v>
      </c>
      <c r="D12" s="199">
        <v>208</v>
      </c>
      <c r="E12" s="214">
        <v>-1829496.9</v>
      </c>
      <c r="F12" s="215">
        <v>-7</v>
      </c>
      <c r="G12" s="214">
        <v>52532696.700000003</v>
      </c>
      <c r="H12" s="215">
        <v>201</v>
      </c>
    </row>
    <row r="13" spans="1:9" outlineLevel="1" x14ac:dyDescent="0.2">
      <c r="A13" s="257"/>
      <c r="B13" s="227" t="s">
        <v>225</v>
      </c>
      <c r="C13" s="197">
        <v>83876201.200000003</v>
      </c>
      <c r="D13" s="199">
        <v>290</v>
      </c>
      <c r="E13" s="214">
        <v>-6652250.4400000004</v>
      </c>
      <c r="F13" s="215">
        <v>-23</v>
      </c>
      <c r="G13" s="214">
        <v>77223950.760000005</v>
      </c>
      <c r="H13" s="215">
        <v>267</v>
      </c>
    </row>
    <row r="14" spans="1:9" outlineLevel="1" x14ac:dyDescent="0.2">
      <c r="A14" s="257"/>
      <c r="B14" s="227" t="s">
        <v>226</v>
      </c>
      <c r="C14" s="197">
        <v>39086897.020000003</v>
      </c>
      <c r="D14" s="199">
        <v>118</v>
      </c>
      <c r="E14" s="214">
        <v>-2981204.01</v>
      </c>
      <c r="F14" s="215">
        <v>-9</v>
      </c>
      <c r="G14" s="214">
        <v>36105693.009999998</v>
      </c>
      <c r="H14" s="215">
        <v>109</v>
      </c>
    </row>
    <row r="15" spans="1:9" outlineLevel="1" x14ac:dyDescent="0.2">
      <c r="A15" s="257"/>
      <c r="B15" s="227" t="s">
        <v>227</v>
      </c>
      <c r="C15" s="197">
        <v>26906289.899999999</v>
      </c>
      <c r="D15" s="199">
        <v>145</v>
      </c>
      <c r="E15" s="214">
        <v>1484484.96</v>
      </c>
      <c r="F15" s="215">
        <v>8</v>
      </c>
      <c r="G15" s="214">
        <v>28390774.859999999</v>
      </c>
      <c r="H15" s="215">
        <v>153</v>
      </c>
    </row>
    <row r="16" spans="1:9" outlineLevel="1" x14ac:dyDescent="0.2">
      <c r="A16" s="257"/>
      <c r="B16" s="227" t="s">
        <v>228</v>
      </c>
      <c r="C16" s="197">
        <v>92420236.590000004</v>
      </c>
      <c r="D16" s="199">
        <v>319</v>
      </c>
      <c r="E16" s="214">
        <v>1158874.44</v>
      </c>
      <c r="F16" s="215">
        <v>4</v>
      </c>
      <c r="G16" s="214">
        <v>93579111.030000001</v>
      </c>
      <c r="H16" s="215">
        <v>323</v>
      </c>
    </row>
    <row r="17" spans="1:8" outlineLevel="1" x14ac:dyDescent="0.2">
      <c r="A17" s="257"/>
      <c r="B17" s="227" t="s">
        <v>229</v>
      </c>
      <c r="C17" s="197">
        <v>48360485.799999997</v>
      </c>
      <c r="D17" s="199">
        <v>55</v>
      </c>
      <c r="E17" s="214">
        <v>-4396407.8</v>
      </c>
      <c r="F17" s="215">
        <v>-5</v>
      </c>
      <c r="G17" s="214">
        <v>43964078</v>
      </c>
      <c r="H17" s="215">
        <v>50</v>
      </c>
    </row>
    <row r="18" spans="1:8" outlineLevel="1" x14ac:dyDescent="0.2">
      <c r="A18" s="257"/>
      <c r="B18" s="227" t="s">
        <v>230</v>
      </c>
      <c r="C18" s="197">
        <v>48208848.960000001</v>
      </c>
      <c r="D18" s="199">
        <v>93</v>
      </c>
      <c r="E18" s="214">
        <v>10367494.4</v>
      </c>
      <c r="F18" s="215">
        <v>20</v>
      </c>
      <c r="G18" s="214">
        <v>58576343.359999999</v>
      </c>
      <c r="H18" s="215">
        <v>113</v>
      </c>
    </row>
    <row r="19" spans="1:8" outlineLevel="1" x14ac:dyDescent="0.2">
      <c r="A19" s="257"/>
      <c r="B19" s="227" t="s">
        <v>231</v>
      </c>
      <c r="C19" s="197">
        <v>3943199.85</v>
      </c>
      <c r="D19" s="199">
        <v>5</v>
      </c>
      <c r="E19" s="214">
        <v>-2365919.91</v>
      </c>
      <c r="F19" s="215">
        <v>-3</v>
      </c>
      <c r="G19" s="214">
        <v>1577279.94</v>
      </c>
      <c r="H19" s="215">
        <v>2</v>
      </c>
    </row>
    <row r="20" spans="1:8" outlineLevel="1" x14ac:dyDescent="0.2">
      <c r="A20" s="257"/>
      <c r="B20" s="227" t="s">
        <v>232</v>
      </c>
      <c r="C20" s="197">
        <v>7269232.2400000002</v>
      </c>
      <c r="D20" s="199">
        <v>8</v>
      </c>
      <c r="E20" s="214">
        <v>-3634616.12</v>
      </c>
      <c r="F20" s="215">
        <v>-4</v>
      </c>
      <c r="G20" s="214">
        <v>3634616.12</v>
      </c>
      <c r="H20" s="215">
        <v>4</v>
      </c>
    </row>
    <row r="21" spans="1:8" outlineLevel="1" x14ac:dyDescent="0.2">
      <c r="A21" s="257"/>
      <c r="B21" s="227" t="s">
        <v>233</v>
      </c>
      <c r="C21" s="197">
        <v>50740706.719999999</v>
      </c>
      <c r="D21" s="199">
        <v>88</v>
      </c>
      <c r="E21" s="214">
        <v>-1729796.82</v>
      </c>
      <c r="F21" s="215">
        <v>-3</v>
      </c>
      <c r="G21" s="214">
        <v>49010909.899999999</v>
      </c>
      <c r="H21" s="215">
        <v>85</v>
      </c>
    </row>
    <row r="22" spans="1:8" outlineLevel="1" x14ac:dyDescent="0.2">
      <c r="A22" s="257"/>
      <c r="B22" s="227" t="s">
        <v>234</v>
      </c>
      <c r="C22" s="197">
        <v>171611992</v>
      </c>
      <c r="D22" s="199">
        <v>800</v>
      </c>
      <c r="E22" s="214">
        <v>-429029.98</v>
      </c>
      <c r="F22" s="215">
        <v>-2</v>
      </c>
      <c r="G22" s="214">
        <v>171182962.02000001</v>
      </c>
      <c r="H22" s="215">
        <v>798</v>
      </c>
    </row>
    <row r="23" spans="1:8" outlineLevel="1" x14ac:dyDescent="0.2">
      <c r="A23" s="257"/>
      <c r="B23" s="227" t="s">
        <v>235</v>
      </c>
      <c r="C23" s="197">
        <v>29964425.300000001</v>
      </c>
      <c r="D23" s="199">
        <v>230</v>
      </c>
      <c r="E23" s="214"/>
      <c r="F23" s="215">
        <v>-1</v>
      </c>
      <c r="G23" s="214">
        <v>29834145.190000001</v>
      </c>
      <c r="H23" s="215">
        <v>229</v>
      </c>
    </row>
    <row r="24" spans="1:8" outlineLevel="1" x14ac:dyDescent="0.2">
      <c r="A24" s="257"/>
      <c r="B24" s="227" t="s">
        <v>236</v>
      </c>
      <c r="C24" s="197">
        <v>7371858.4500000002</v>
      </c>
      <c r="D24" s="199">
        <v>33</v>
      </c>
      <c r="E24" s="214">
        <v>-2904065.45</v>
      </c>
      <c r="F24" s="215">
        <v>-13</v>
      </c>
      <c r="G24" s="214">
        <v>4467793</v>
      </c>
      <c r="H24" s="215">
        <v>20</v>
      </c>
    </row>
    <row r="25" spans="1:8" outlineLevel="1" x14ac:dyDescent="0.2">
      <c r="A25" s="257"/>
      <c r="B25" s="227" t="s">
        <v>237</v>
      </c>
      <c r="C25" s="197">
        <v>4654153.74</v>
      </c>
      <c r="D25" s="199">
        <v>19</v>
      </c>
      <c r="E25" s="214">
        <v>-2449554.6</v>
      </c>
      <c r="F25" s="215">
        <v>-10</v>
      </c>
      <c r="G25" s="214">
        <v>2204599.14</v>
      </c>
      <c r="H25" s="215">
        <v>9</v>
      </c>
    </row>
    <row r="26" spans="1:8" x14ac:dyDescent="0.2">
      <c r="A26" s="228" t="s">
        <v>2</v>
      </c>
      <c r="B26" s="228" t="s">
        <v>3</v>
      </c>
      <c r="C26" s="203">
        <v>117297179.48999999</v>
      </c>
      <c r="D26" s="204">
        <v>672</v>
      </c>
      <c r="E26" s="203">
        <v>-558199.59</v>
      </c>
      <c r="F26" s="204">
        <v>11</v>
      </c>
      <c r="G26" s="203">
        <v>116738979.90000001</v>
      </c>
      <c r="H26" s="204">
        <v>683</v>
      </c>
    </row>
    <row r="27" spans="1:8" outlineLevel="1" x14ac:dyDescent="0.2">
      <c r="A27" s="257"/>
      <c r="B27" s="227" t="s">
        <v>238</v>
      </c>
      <c r="C27" s="197">
        <v>14431689.810000001</v>
      </c>
      <c r="D27" s="199">
        <v>81</v>
      </c>
      <c r="E27" s="214">
        <v>178169.01</v>
      </c>
      <c r="F27" s="215">
        <v>1</v>
      </c>
      <c r="G27" s="214">
        <v>14609858.82</v>
      </c>
      <c r="H27" s="215">
        <v>82</v>
      </c>
    </row>
    <row r="28" spans="1:8" outlineLevel="1" x14ac:dyDescent="0.2">
      <c r="A28" s="257"/>
      <c r="B28" s="227" t="s">
        <v>239</v>
      </c>
      <c r="C28" s="197">
        <v>13115157.9</v>
      </c>
      <c r="D28" s="199">
        <v>39</v>
      </c>
      <c r="E28" s="214">
        <v>-672572.2</v>
      </c>
      <c r="F28" s="215">
        <v>-2</v>
      </c>
      <c r="G28" s="214">
        <v>12442585.699999999</v>
      </c>
      <c r="H28" s="215">
        <v>37</v>
      </c>
    </row>
    <row r="29" spans="1:8" outlineLevel="1" x14ac:dyDescent="0.2">
      <c r="A29" s="257"/>
      <c r="B29" s="227" t="s">
        <v>240</v>
      </c>
      <c r="C29" s="197">
        <v>16069413.91</v>
      </c>
      <c r="D29" s="199">
        <v>23</v>
      </c>
      <c r="E29" s="214">
        <v>-2794680.68</v>
      </c>
      <c r="F29" s="215">
        <v>-4</v>
      </c>
      <c r="G29" s="214">
        <v>13274733.23</v>
      </c>
      <c r="H29" s="215">
        <v>19</v>
      </c>
    </row>
    <row r="30" spans="1:8" outlineLevel="1" x14ac:dyDescent="0.2">
      <c r="A30" s="257"/>
      <c r="B30" s="227" t="s">
        <v>235</v>
      </c>
      <c r="C30" s="197">
        <v>63185853.350000001</v>
      </c>
      <c r="D30" s="199">
        <v>485</v>
      </c>
      <c r="E30" s="214">
        <v>1433081.21</v>
      </c>
      <c r="F30" s="215">
        <v>11</v>
      </c>
      <c r="G30" s="214">
        <v>64618934.560000002</v>
      </c>
      <c r="H30" s="215">
        <v>496</v>
      </c>
    </row>
    <row r="31" spans="1:8" outlineLevel="1" x14ac:dyDescent="0.2">
      <c r="A31" s="257"/>
      <c r="B31" s="227" t="s">
        <v>241</v>
      </c>
      <c r="C31" s="197">
        <v>3868923</v>
      </c>
      <c r="D31" s="199">
        <v>20</v>
      </c>
      <c r="E31" s="214">
        <v>193446.15</v>
      </c>
      <c r="F31" s="215">
        <v>1</v>
      </c>
      <c r="G31" s="214">
        <v>4062369.15</v>
      </c>
      <c r="H31" s="215">
        <v>21</v>
      </c>
    </row>
    <row r="32" spans="1:8" outlineLevel="1" x14ac:dyDescent="0.2">
      <c r="A32" s="257"/>
      <c r="B32" s="227" t="s">
        <v>242</v>
      </c>
      <c r="C32" s="197">
        <v>6626141.5199999996</v>
      </c>
      <c r="D32" s="199">
        <v>24</v>
      </c>
      <c r="E32" s="214">
        <v>1104356.92</v>
      </c>
      <c r="F32" s="215">
        <v>4</v>
      </c>
      <c r="G32" s="214">
        <v>7730498.4400000004</v>
      </c>
      <c r="H32" s="215">
        <v>28</v>
      </c>
    </row>
    <row r="33" spans="1:8" x14ac:dyDescent="0.2">
      <c r="A33" s="228" t="s">
        <v>6</v>
      </c>
      <c r="B33" s="228" t="s">
        <v>7</v>
      </c>
      <c r="C33" s="203">
        <v>40167256.549999997</v>
      </c>
      <c r="D33" s="204">
        <v>214</v>
      </c>
      <c r="E33" s="203">
        <v>6553285.9800000004</v>
      </c>
      <c r="F33" s="204">
        <v>34</v>
      </c>
      <c r="G33" s="203">
        <v>46720542.530000001</v>
      </c>
      <c r="H33" s="204">
        <v>248</v>
      </c>
    </row>
    <row r="34" spans="1:8" outlineLevel="1" x14ac:dyDescent="0.2">
      <c r="A34" s="257"/>
      <c r="B34" s="227" t="s">
        <v>243</v>
      </c>
      <c r="C34" s="197">
        <v>26732751.18</v>
      </c>
      <c r="D34" s="199">
        <v>141</v>
      </c>
      <c r="E34" s="214">
        <v>3033503.68</v>
      </c>
      <c r="F34" s="215">
        <v>16</v>
      </c>
      <c r="G34" s="214">
        <v>29766254.859999999</v>
      </c>
      <c r="H34" s="215">
        <v>157</v>
      </c>
    </row>
    <row r="35" spans="1:8" outlineLevel="1" x14ac:dyDescent="0.2">
      <c r="A35" s="257"/>
      <c r="B35" s="227" t="s">
        <v>244</v>
      </c>
      <c r="C35" s="197">
        <v>906495.6</v>
      </c>
      <c r="D35" s="199">
        <v>10</v>
      </c>
      <c r="E35" s="214">
        <v>181299.12</v>
      </c>
      <c r="F35" s="215">
        <v>2</v>
      </c>
      <c r="G35" s="214">
        <v>1087794.72</v>
      </c>
      <c r="H35" s="215">
        <v>12</v>
      </c>
    </row>
    <row r="36" spans="1:8" outlineLevel="1" x14ac:dyDescent="0.2">
      <c r="A36" s="257"/>
      <c r="B36" s="227" t="s">
        <v>245</v>
      </c>
      <c r="C36" s="197">
        <v>738250.52</v>
      </c>
      <c r="D36" s="199">
        <v>4</v>
      </c>
      <c r="E36" s="214">
        <v>-184562.63</v>
      </c>
      <c r="F36" s="215">
        <v>-1</v>
      </c>
      <c r="G36" s="214">
        <v>553687.89</v>
      </c>
      <c r="H36" s="215">
        <v>3</v>
      </c>
    </row>
    <row r="37" spans="1:8" outlineLevel="1" x14ac:dyDescent="0.2">
      <c r="A37" s="257"/>
      <c r="B37" s="227" t="s">
        <v>246</v>
      </c>
      <c r="C37" s="197">
        <v>7661252.7599999998</v>
      </c>
      <c r="D37" s="199">
        <v>42</v>
      </c>
      <c r="E37" s="214">
        <v>1824107.8</v>
      </c>
      <c r="F37" s="215">
        <v>10</v>
      </c>
      <c r="G37" s="214">
        <v>9485360.5600000005</v>
      </c>
      <c r="H37" s="215">
        <v>52</v>
      </c>
    </row>
    <row r="38" spans="1:8" outlineLevel="1" x14ac:dyDescent="0.2">
      <c r="A38" s="257"/>
      <c r="B38" s="227" t="s">
        <v>247</v>
      </c>
      <c r="C38" s="197">
        <v>3016113.48</v>
      </c>
      <c r="D38" s="199">
        <v>12</v>
      </c>
      <c r="E38" s="214">
        <v>1256713.95</v>
      </c>
      <c r="F38" s="215">
        <v>5</v>
      </c>
      <c r="G38" s="214">
        <v>4272827.43</v>
      </c>
      <c r="H38" s="215">
        <v>17</v>
      </c>
    </row>
    <row r="39" spans="1:8" outlineLevel="1" x14ac:dyDescent="0.2">
      <c r="A39" s="257"/>
      <c r="B39" s="227" t="s">
        <v>248</v>
      </c>
      <c r="C39" s="197">
        <v>218834.41</v>
      </c>
      <c r="D39" s="199">
        <v>1</v>
      </c>
      <c r="E39" s="214">
        <v>218834.41</v>
      </c>
      <c r="F39" s="215">
        <v>1</v>
      </c>
      <c r="G39" s="214">
        <v>437668.82</v>
      </c>
      <c r="H39" s="215">
        <v>2</v>
      </c>
    </row>
    <row r="40" spans="1:8" outlineLevel="1" x14ac:dyDescent="0.2">
      <c r="A40" s="257"/>
      <c r="B40" s="227" t="s">
        <v>236</v>
      </c>
      <c r="C40" s="197">
        <v>893558.6</v>
      </c>
      <c r="D40" s="199">
        <v>4</v>
      </c>
      <c r="E40" s="214">
        <v>223389.65</v>
      </c>
      <c r="F40" s="215">
        <v>1</v>
      </c>
      <c r="G40" s="214">
        <v>1116948.25</v>
      </c>
      <c r="H40" s="215">
        <v>5</v>
      </c>
    </row>
    <row r="41" spans="1:8" x14ac:dyDescent="0.2">
      <c r="A41" s="228" t="s">
        <v>18</v>
      </c>
      <c r="B41" s="228" t="s">
        <v>19</v>
      </c>
      <c r="C41" s="203">
        <v>384616584.33999997</v>
      </c>
      <c r="D41" s="204">
        <v>1201</v>
      </c>
      <c r="E41" s="203">
        <v>7201063.04</v>
      </c>
      <c r="F41" s="204">
        <v>26</v>
      </c>
      <c r="G41" s="203">
        <v>391817647.38</v>
      </c>
      <c r="H41" s="204">
        <v>1227</v>
      </c>
    </row>
    <row r="42" spans="1:8" outlineLevel="1" x14ac:dyDescent="0.2">
      <c r="A42" s="257"/>
      <c r="B42" s="227" t="s">
        <v>249</v>
      </c>
      <c r="C42" s="197">
        <v>57911619</v>
      </c>
      <c r="D42" s="199">
        <v>75</v>
      </c>
      <c r="E42" s="214">
        <v>-772154.92</v>
      </c>
      <c r="F42" s="215">
        <v>-1</v>
      </c>
      <c r="G42" s="214">
        <v>57139464.079999998</v>
      </c>
      <c r="H42" s="215">
        <v>74</v>
      </c>
    </row>
    <row r="43" spans="1:8" outlineLevel="1" x14ac:dyDescent="0.2">
      <c r="A43" s="257"/>
      <c r="B43" s="227" t="s">
        <v>250</v>
      </c>
      <c r="C43" s="197">
        <v>45135523.649999999</v>
      </c>
      <c r="D43" s="199">
        <v>21</v>
      </c>
      <c r="E43" s="214">
        <v>2149310.65</v>
      </c>
      <c r="F43" s="215">
        <v>1</v>
      </c>
      <c r="G43" s="214">
        <v>47284834.299999997</v>
      </c>
      <c r="H43" s="215">
        <v>22</v>
      </c>
    </row>
    <row r="44" spans="1:8" outlineLevel="1" x14ac:dyDescent="0.2">
      <c r="A44" s="257"/>
      <c r="B44" s="227" t="s">
        <v>251</v>
      </c>
      <c r="C44" s="197">
        <v>6815070.6799999997</v>
      </c>
      <c r="D44" s="199">
        <v>44</v>
      </c>
      <c r="E44" s="214">
        <v>464663.91</v>
      </c>
      <c r="F44" s="215">
        <v>3</v>
      </c>
      <c r="G44" s="214">
        <v>7279734.5899999999</v>
      </c>
      <c r="H44" s="215">
        <v>47</v>
      </c>
    </row>
    <row r="45" spans="1:8" outlineLevel="1" x14ac:dyDescent="0.2">
      <c r="A45" s="257"/>
      <c r="B45" s="227" t="s">
        <v>252</v>
      </c>
      <c r="C45" s="197">
        <v>106352290.8</v>
      </c>
      <c r="D45" s="199">
        <v>280</v>
      </c>
      <c r="E45" s="214">
        <v>759659.22</v>
      </c>
      <c r="F45" s="215">
        <v>2</v>
      </c>
      <c r="G45" s="214">
        <v>107111950.02</v>
      </c>
      <c r="H45" s="215">
        <v>282</v>
      </c>
    </row>
    <row r="46" spans="1:8" outlineLevel="1" x14ac:dyDescent="0.2">
      <c r="A46" s="257"/>
      <c r="B46" s="227" t="s">
        <v>253</v>
      </c>
      <c r="C46" s="197">
        <v>3548520.32</v>
      </c>
      <c r="D46" s="199">
        <v>8</v>
      </c>
      <c r="E46" s="214">
        <v>443565.04</v>
      </c>
      <c r="F46" s="215">
        <v>1</v>
      </c>
      <c r="G46" s="214">
        <v>3992085.36</v>
      </c>
      <c r="H46" s="215">
        <v>9</v>
      </c>
    </row>
    <row r="47" spans="1:8" outlineLevel="1" x14ac:dyDescent="0.2">
      <c r="A47" s="257"/>
      <c r="B47" s="227" t="s">
        <v>247</v>
      </c>
      <c r="C47" s="197">
        <v>64846439.82</v>
      </c>
      <c r="D47" s="199">
        <v>258</v>
      </c>
      <c r="E47" s="214">
        <v>3016113.48</v>
      </c>
      <c r="F47" s="215">
        <v>12</v>
      </c>
      <c r="G47" s="214">
        <v>67862553.299999997</v>
      </c>
      <c r="H47" s="215">
        <v>270</v>
      </c>
    </row>
    <row r="48" spans="1:8" outlineLevel="1" x14ac:dyDescent="0.2">
      <c r="A48" s="257"/>
      <c r="B48" s="227" t="s">
        <v>248</v>
      </c>
      <c r="C48" s="197">
        <v>78342718.780000001</v>
      </c>
      <c r="D48" s="199">
        <v>358</v>
      </c>
      <c r="E48" s="214">
        <v>-218834.41</v>
      </c>
      <c r="F48" s="215">
        <v>-1</v>
      </c>
      <c r="G48" s="214">
        <v>78123884.370000005</v>
      </c>
      <c r="H48" s="215">
        <v>357</v>
      </c>
    </row>
    <row r="49" spans="1:8" outlineLevel="1" x14ac:dyDescent="0.2">
      <c r="A49" s="257"/>
      <c r="B49" s="227" t="s">
        <v>235</v>
      </c>
      <c r="C49" s="197">
        <v>18760335.84</v>
      </c>
      <c r="D49" s="199">
        <v>144</v>
      </c>
      <c r="E49" s="214">
        <v>911960.77</v>
      </c>
      <c r="F49" s="215">
        <v>7</v>
      </c>
      <c r="G49" s="214">
        <v>19672296.609999999</v>
      </c>
      <c r="H49" s="215">
        <v>151</v>
      </c>
    </row>
    <row r="50" spans="1:8" ht="11.1" customHeight="1" outlineLevel="1" x14ac:dyDescent="0.2">
      <c r="A50" s="257"/>
      <c r="B50" s="227" t="s">
        <v>236</v>
      </c>
      <c r="C50" s="197">
        <v>2904065.45</v>
      </c>
      <c r="D50" s="199">
        <v>13</v>
      </c>
      <c r="E50" s="214">
        <v>446779.3</v>
      </c>
      <c r="F50" s="215">
        <v>2</v>
      </c>
      <c r="G50" s="214">
        <v>3350844.75</v>
      </c>
      <c r="H50" s="215">
        <v>15</v>
      </c>
    </row>
    <row r="51" spans="1:8" x14ac:dyDescent="0.2">
      <c r="A51" s="228" t="s">
        <v>20</v>
      </c>
      <c r="B51" s="228" t="s">
        <v>21</v>
      </c>
      <c r="C51" s="203">
        <v>159824203.47999999</v>
      </c>
      <c r="D51" s="204">
        <v>770</v>
      </c>
      <c r="E51" s="203">
        <v>-7112965.1100000003</v>
      </c>
      <c r="F51" s="204">
        <v>-3</v>
      </c>
      <c r="G51" s="203">
        <v>152711238.37</v>
      </c>
      <c r="H51" s="204">
        <v>767</v>
      </c>
    </row>
    <row r="52" spans="1:8" outlineLevel="1" x14ac:dyDescent="0.2">
      <c r="A52" s="257"/>
      <c r="B52" s="227" t="s">
        <v>254</v>
      </c>
      <c r="C52" s="197">
        <v>31116684.600000001</v>
      </c>
      <c r="D52" s="199">
        <v>180</v>
      </c>
      <c r="E52" s="214">
        <v>1901575.17</v>
      </c>
      <c r="F52" s="215">
        <v>11</v>
      </c>
      <c r="G52" s="214">
        <v>33018259.77</v>
      </c>
      <c r="H52" s="215">
        <v>191</v>
      </c>
    </row>
    <row r="53" spans="1:8" outlineLevel="1" x14ac:dyDescent="0.2">
      <c r="A53" s="257"/>
      <c r="B53" s="227" t="s">
        <v>220</v>
      </c>
      <c r="C53" s="197">
        <v>16265148.050000001</v>
      </c>
      <c r="D53" s="199">
        <v>79</v>
      </c>
      <c r="E53" s="214">
        <v>205887.95</v>
      </c>
      <c r="F53" s="215">
        <v>1</v>
      </c>
      <c r="G53" s="214">
        <v>16471036</v>
      </c>
      <c r="H53" s="215">
        <v>80</v>
      </c>
    </row>
    <row r="54" spans="1:8" outlineLevel="1" x14ac:dyDescent="0.2">
      <c r="A54" s="257"/>
      <c r="B54" s="227" t="s">
        <v>255</v>
      </c>
      <c r="C54" s="197">
        <v>33169506.93</v>
      </c>
      <c r="D54" s="199">
        <v>251</v>
      </c>
      <c r="E54" s="214">
        <v>528597.72</v>
      </c>
      <c r="F54" s="215">
        <v>4</v>
      </c>
      <c r="G54" s="214">
        <v>33698104.649999999</v>
      </c>
      <c r="H54" s="215">
        <v>255</v>
      </c>
    </row>
    <row r="55" spans="1:8" outlineLevel="1" x14ac:dyDescent="0.2">
      <c r="A55" s="257"/>
      <c r="B55" s="227" t="s">
        <v>222</v>
      </c>
      <c r="C55" s="197">
        <v>21911333.379999999</v>
      </c>
      <c r="D55" s="199">
        <v>137</v>
      </c>
      <c r="E55" s="214">
        <v>959620.44</v>
      </c>
      <c r="F55" s="215">
        <v>6</v>
      </c>
      <c r="G55" s="214">
        <v>22870953.82</v>
      </c>
      <c r="H55" s="215">
        <v>143</v>
      </c>
    </row>
    <row r="56" spans="1:8" outlineLevel="1" x14ac:dyDescent="0.2">
      <c r="A56" s="257"/>
      <c r="B56" s="227" t="s">
        <v>223</v>
      </c>
      <c r="C56" s="197">
        <v>9290671.9800000004</v>
      </c>
      <c r="D56" s="199">
        <v>46</v>
      </c>
      <c r="E56" s="214">
        <v>-403942.26</v>
      </c>
      <c r="F56" s="215">
        <v>-2</v>
      </c>
      <c r="G56" s="214">
        <v>8886729.7200000007</v>
      </c>
      <c r="H56" s="215">
        <v>44</v>
      </c>
    </row>
    <row r="57" spans="1:8" outlineLevel="1" x14ac:dyDescent="0.2">
      <c r="A57" s="257"/>
      <c r="B57" s="227" t="s">
        <v>224</v>
      </c>
      <c r="C57" s="197">
        <v>2613567</v>
      </c>
      <c r="D57" s="199">
        <v>10</v>
      </c>
      <c r="E57" s="214">
        <v>-2613567</v>
      </c>
      <c r="F57" s="215">
        <v>-10</v>
      </c>
      <c r="G57" s="214">
        <v>0</v>
      </c>
      <c r="H57" s="215">
        <v>0</v>
      </c>
    </row>
    <row r="58" spans="1:8" outlineLevel="1" x14ac:dyDescent="0.2">
      <c r="A58" s="257"/>
      <c r="B58" s="227" t="s">
        <v>225</v>
      </c>
      <c r="C58" s="197">
        <v>289228.28000000003</v>
      </c>
      <c r="D58" s="199">
        <v>1</v>
      </c>
      <c r="E58" s="214">
        <v>-289228.28000000003</v>
      </c>
      <c r="F58" s="215">
        <v>-1</v>
      </c>
      <c r="G58" s="214">
        <v>0</v>
      </c>
      <c r="H58" s="215">
        <v>0</v>
      </c>
    </row>
    <row r="59" spans="1:8" outlineLevel="1" x14ac:dyDescent="0.2">
      <c r="A59" s="257"/>
      <c r="B59" s="227" t="s">
        <v>226</v>
      </c>
      <c r="C59" s="197">
        <v>2318714.23</v>
      </c>
      <c r="D59" s="199">
        <v>7</v>
      </c>
      <c r="E59" s="214">
        <v>-2318714.23</v>
      </c>
      <c r="F59" s="215">
        <v>-7</v>
      </c>
      <c r="G59" s="214">
        <v>0</v>
      </c>
      <c r="H59" s="215">
        <v>0</v>
      </c>
    </row>
    <row r="60" spans="1:8" outlineLevel="1" x14ac:dyDescent="0.2">
      <c r="A60" s="257"/>
      <c r="B60" s="227" t="s">
        <v>227</v>
      </c>
      <c r="C60" s="258"/>
      <c r="D60" s="258"/>
      <c r="E60" s="214">
        <v>371121.24</v>
      </c>
      <c r="F60" s="215">
        <v>2</v>
      </c>
      <c r="G60" s="214">
        <v>371121.24</v>
      </c>
      <c r="H60" s="215">
        <v>2</v>
      </c>
    </row>
    <row r="61" spans="1:8" outlineLevel="1" x14ac:dyDescent="0.2">
      <c r="A61" s="257"/>
      <c r="B61" s="227" t="s">
        <v>228</v>
      </c>
      <c r="C61" s="197">
        <v>579437.22</v>
      </c>
      <c r="D61" s="199">
        <v>2</v>
      </c>
      <c r="E61" s="214">
        <v>289718.61</v>
      </c>
      <c r="F61" s="215">
        <v>1</v>
      </c>
      <c r="G61" s="214">
        <v>869155.83</v>
      </c>
      <c r="H61" s="215">
        <v>3</v>
      </c>
    </row>
    <row r="62" spans="1:8" outlineLevel="1" x14ac:dyDescent="0.2">
      <c r="A62" s="257"/>
      <c r="B62" s="227" t="s">
        <v>229</v>
      </c>
      <c r="C62" s="197">
        <v>39567670.200000003</v>
      </c>
      <c r="D62" s="199">
        <v>45</v>
      </c>
      <c r="E62" s="214">
        <v>-5275689.3600000003</v>
      </c>
      <c r="F62" s="215">
        <v>-6</v>
      </c>
      <c r="G62" s="214">
        <v>34291980.840000004</v>
      </c>
      <c r="H62" s="215">
        <v>39</v>
      </c>
    </row>
    <row r="63" spans="1:8" outlineLevel="1" x14ac:dyDescent="0.2">
      <c r="A63" s="257"/>
      <c r="B63" s="227" t="s">
        <v>236</v>
      </c>
      <c r="C63" s="197">
        <v>2457286.15</v>
      </c>
      <c r="D63" s="199">
        <v>11</v>
      </c>
      <c r="E63" s="214">
        <v>-223389.65</v>
      </c>
      <c r="F63" s="215">
        <v>-1</v>
      </c>
      <c r="G63" s="214">
        <v>2233896.5</v>
      </c>
      <c r="H63" s="215">
        <v>10</v>
      </c>
    </row>
    <row r="64" spans="1:8" outlineLevel="1" x14ac:dyDescent="0.2">
      <c r="A64" s="257"/>
      <c r="B64" s="227" t="s">
        <v>237</v>
      </c>
      <c r="C64" s="197">
        <v>244955.46</v>
      </c>
      <c r="D64" s="199">
        <v>1</v>
      </c>
      <c r="E64" s="214">
        <v>-244955.46</v>
      </c>
      <c r="F64" s="215">
        <v>-1</v>
      </c>
      <c r="G64" s="214">
        <v>0</v>
      </c>
      <c r="H64" s="215">
        <v>0</v>
      </c>
    </row>
    <row r="65" spans="1:8" x14ac:dyDescent="0.2">
      <c r="A65" s="228" t="s">
        <v>198</v>
      </c>
      <c r="B65" s="228" t="s">
        <v>194</v>
      </c>
      <c r="C65" s="203">
        <v>14773477.939999999</v>
      </c>
      <c r="D65" s="204">
        <v>31</v>
      </c>
      <c r="E65" s="203">
        <v>-1733626.44</v>
      </c>
      <c r="F65" s="204">
        <v>-3</v>
      </c>
      <c r="G65" s="203">
        <v>13039851.5</v>
      </c>
      <c r="H65" s="204">
        <v>28</v>
      </c>
    </row>
    <row r="66" spans="1:8" outlineLevel="1" x14ac:dyDescent="0.2">
      <c r="A66" s="257"/>
      <c r="B66" s="227" t="s">
        <v>239</v>
      </c>
      <c r="C66" s="197">
        <v>6389435.9000000004</v>
      </c>
      <c r="D66" s="199">
        <v>19</v>
      </c>
      <c r="E66" s="214">
        <v>-336286.1</v>
      </c>
      <c r="F66" s="215">
        <v>-1</v>
      </c>
      <c r="G66" s="214">
        <v>6053149.7999999998</v>
      </c>
      <c r="H66" s="215">
        <v>18</v>
      </c>
    </row>
    <row r="67" spans="1:8" outlineLevel="1" x14ac:dyDescent="0.2">
      <c r="A67" s="257"/>
      <c r="B67" s="227" t="s">
        <v>240</v>
      </c>
      <c r="C67" s="197">
        <v>8384042.04</v>
      </c>
      <c r="D67" s="199">
        <v>12</v>
      </c>
      <c r="E67" s="214">
        <v>-1397340.34</v>
      </c>
      <c r="F67" s="215">
        <v>-2</v>
      </c>
      <c r="G67" s="214">
        <v>6986701.7000000002</v>
      </c>
      <c r="H67" s="215">
        <v>10</v>
      </c>
    </row>
    <row r="68" spans="1:8" x14ac:dyDescent="0.2">
      <c r="A68" s="228" t="s">
        <v>24</v>
      </c>
      <c r="B68" s="228" t="s">
        <v>25</v>
      </c>
      <c r="C68" s="203">
        <v>234463825.09</v>
      </c>
      <c r="D68" s="204">
        <v>1138</v>
      </c>
      <c r="E68" s="203">
        <v>-5780687.9199999999</v>
      </c>
      <c r="F68" s="204">
        <v>-10</v>
      </c>
      <c r="G68" s="203">
        <v>228683137.16999999</v>
      </c>
      <c r="H68" s="204">
        <v>1128</v>
      </c>
    </row>
    <row r="69" spans="1:8" outlineLevel="1" x14ac:dyDescent="0.2">
      <c r="A69" s="257"/>
      <c r="B69" s="227" t="s">
        <v>254</v>
      </c>
      <c r="C69" s="197">
        <v>50478177.240000002</v>
      </c>
      <c r="D69" s="199">
        <v>292</v>
      </c>
      <c r="E69" s="214">
        <v>518611.41</v>
      </c>
      <c r="F69" s="215">
        <v>3</v>
      </c>
      <c r="G69" s="214">
        <v>50996788.649999999</v>
      </c>
      <c r="H69" s="215">
        <v>295</v>
      </c>
    </row>
    <row r="70" spans="1:8" outlineLevel="1" x14ac:dyDescent="0.2">
      <c r="A70" s="257"/>
      <c r="B70" s="227" t="s">
        <v>220</v>
      </c>
      <c r="C70" s="197">
        <v>33147959.949999999</v>
      </c>
      <c r="D70" s="199">
        <v>161</v>
      </c>
      <c r="E70" s="214">
        <v>-617663.85</v>
      </c>
      <c r="F70" s="215">
        <v>-3</v>
      </c>
      <c r="G70" s="214">
        <v>32530296.100000001</v>
      </c>
      <c r="H70" s="215">
        <v>158</v>
      </c>
    </row>
    <row r="71" spans="1:8" outlineLevel="1" x14ac:dyDescent="0.2">
      <c r="A71" s="257"/>
      <c r="B71" s="227" t="s">
        <v>221</v>
      </c>
      <c r="C71" s="197">
        <v>13258935.27</v>
      </c>
      <c r="D71" s="199">
        <v>53</v>
      </c>
      <c r="E71" s="214">
        <v>-1250842.95</v>
      </c>
      <c r="F71" s="215">
        <v>-5</v>
      </c>
      <c r="G71" s="214">
        <v>12008092.32</v>
      </c>
      <c r="H71" s="215">
        <v>48</v>
      </c>
    </row>
    <row r="72" spans="1:8" outlineLevel="1" x14ac:dyDescent="0.2">
      <c r="A72" s="257"/>
      <c r="B72" s="227" t="s">
        <v>255</v>
      </c>
      <c r="C72" s="197">
        <v>28015679.16</v>
      </c>
      <c r="D72" s="199">
        <v>212</v>
      </c>
      <c r="E72" s="214">
        <v>528597.72</v>
      </c>
      <c r="F72" s="215">
        <v>4</v>
      </c>
      <c r="G72" s="214">
        <v>28544276.879999999</v>
      </c>
      <c r="H72" s="215">
        <v>216</v>
      </c>
    </row>
    <row r="73" spans="1:8" outlineLevel="1" x14ac:dyDescent="0.2">
      <c r="A73" s="257"/>
      <c r="B73" s="227" t="s">
        <v>222</v>
      </c>
      <c r="C73" s="197">
        <v>27189245.800000001</v>
      </c>
      <c r="D73" s="199">
        <v>170</v>
      </c>
      <c r="E73" s="214">
        <v>-1599367.4</v>
      </c>
      <c r="F73" s="215">
        <v>-10</v>
      </c>
      <c r="G73" s="214">
        <v>25589878.399999999</v>
      </c>
      <c r="H73" s="215">
        <v>160</v>
      </c>
    </row>
    <row r="74" spans="1:8" outlineLevel="1" x14ac:dyDescent="0.2">
      <c r="A74" s="257"/>
      <c r="B74" s="227" t="s">
        <v>223</v>
      </c>
      <c r="C74" s="197">
        <v>10704469.890000001</v>
      </c>
      <c r="D74" s="199">
        <v>53</v>
      </c>
      <c r="E74" s="214">
        <v>-605913.39</v>
      </c>
      <c r="F74" s="215">
        <v>-3</v>
      </c>
      <c r="G74" s="214">
        <v>10098556.5</v>
      </c>
      <c r="H74" s="215">
        <v>50</v>
      </c>
    </row>
    <row r="75" spans="1:8" outlineLevel="1" x14ac:dyDescent="0.2">
      <c r="A75" s="257"/>
      <c r="B75" s="227" t="s">
        <v>224</v>
      </c>
      <c r="C75" s="197">
        <v>14113261.800000001</v>
      </c>
      <c r="D75" s="199">
        <v>54</v>
      </c>
      <c r="E75" s="214">
        <v>2090853.6</v>
      </c>
      <c r="F75" s="215">
        <v>8</v>
      </c>
      <c r="G75" s="214">
        <v>16204115.4</v>
      </c>
      <c r="H75" s="215">
        <v>62</v>
      </c>
    </row>
    <row r="76" spans="1:8" outlineLevel="1" x14ac:dyDescent="0.2">
      <c r="A76" s="257"/>
      <c r="B76" s="227" t="s">
        <v>226</v>
      </c>
      <c r="C76" s="197">
        <v>17887224.059999999</v>
      </c>
      <c r="D76" s="199">
        <v>54</v>
      </c>
      <c r="E76" s="214">
        <v>993734.67</v>
      </c>
      <c r="F76" s="215">
        <v>3</v>
      </c>
      <c r="G76" s="214">
        <v>18880958.73</v>
      </c>
      <c r="H76" s="215">
        <v>57</v>
      </c>
    </row>
    <row r="77" spans="1:8" outlineLevel="1" x14ac:dyDescent="0.2">
      <c r="A77" s="257"/>
      <c r="B77" s="227" t="s">
        <v>228</v>
      </c>
      <c r="C77" s="197">
        <v>16513960.77</v>
      </c>
      <c r="D77" s="199">
        <v>57</v>
      </c>
      <c r="E77" s="214">
        <v>289718.61</v>
      </c>
      <c r="F77" s="215">
        <v>1</v>
      </c>
      <c r="G77" s="214">
        <v>16803679.379999999</v>
      </c>
      <c r="H77" s="215">
        <v>58</v>
      </c>
    </row>
    <row r="78" spans="1:8" outlineLevel="1" x14ac:dyDescent="0.2">
      <c r="A78" s="257"/>
      <c r="B78" s="227" t="s">
        <v>229</v>
      </c>
      <c r="C78" s="197">
        <v>18464912.760000002</v>
      </c>
      <c r="D78" s="199">
        <v>21</v>
      </c>
      <c r="E78" s="214">
        <v>-5275689.3600000003</v>
      </c>
      <c r="F78" s="215">
        <v>-6</v>
      </c>
      <c r="G78" s="214">
        <v>13189223.4</v>
      </c>
      <c r="H78" s="215">
        <v>15</v>
      </c>
    </row>
    <row r="79" spans="1:8" outlineLevel="1" x14ac:dyDescent="0.2">
      <c r="A79" s="257"/>
      <c r="B79" s="227" t="s">
        <v>256</v>
      </c>
      <c r="C79" s="197">
        <v>4689998.3899999997</v>
      </c>
      <c r="D79" s="199">
        <v>11</v>
      </c>
      <c r="E79" s="214">
        <v>-852726.98</v>
      </c>
      <c r="F79" s="215">
        <v>-2</v>
      </c>
      <c r="G79" s="214">
        <v>3837271.41</v>
      </c>
      <c r="H79" s="215">
        <v>9</v>
      </c>
    </row>
    <row r="80" spans="1:8" x14ac:dyDescent="0.2">
      <c r="A80" s="228" t="s">
        <v>116</v>
      </c>
      <c r="B80" s="228" t="s">
        <v>117</v>
      </c>
      <c r="C80" s="203">
        <v>534507.03</v>
      </c>
      <c r="D80" s="204">
        <v>3</v>
      </c>
      <c r="E80" s="203">
        <v>-534507.03</v>
      </c>
      <c r="F80" s="204">
        <v>-3</v>
      </c>
      <c r="G80" s="203">
        <v>0</v>
      </c>
      <c r="H80" s="204">
        <v>0</v>
      </c>
    </row>
    <row r="81" spans="1:8" outlineLevel="1" x14ac:dyDescent="0.2">
      <c r="A81" s="257"/>
      <c r="B81" s="227" t="s">
        <v>238</v>
      </c>
      <c r="C81" s="197">
        <v>534507.03</v>
      </c>
      <c r="D81" s="199">
        <v>3</v>
      </c>
      <c r="E81" s="214">
        <v>-534507.03</v>
      </c>
      <c r="F81" s="215">
        <v>-3</v>
      </c>
      <c r="G81" s="214">
        <v>0</v>
      </c>
      <c r="H81" s="215">
        <v>0</v>
      </c>
    </row>
    <row r="82" spans="1:8" ht="21" x14ac:dyDescent="0.2">
      <c r="A82" s="228" t="s">
        <v>34</v>
      </c>
      <c r="B82" s="228" t="s">
        <v>35</v>
      </c>
      <c r="C82" s="203">
        <v>106714013.62</v>
      </c>
      <c r="D82" s="204">
        <v>500</v>
      </c>
      <c r="E82" s="203">
        <v>1534148.29</v>
      </c>
      <c r="F82" s="204">
        <v>12</v>
      </c>
      <c r="G82" s="203">
        <v>108248161.91</v>
      </c>
      <c r="H82" s="204">
        <v>512</v>
      </c>
    </row>
    <row r="83" spans="1:8" outlineLevel="1" x14ac:dyDescent="0.2">
      <c r="A83" s="257"/>
      <c r="B83" s="227" t="s">
        <v>257</v>
      </c>
      <c r="C83" s="197">
        <v>16051755.359999999</v>
      </c>
      <c r="D83" s="199">
        <v>62</v>
      </c>
      <c r="E83" s="214">
        <v>258899.28</v>
      </c>
      <c r="F83" s="215">
        <v>1</v>
      </c>
      <c r="G83" s="214">
        <v>16310654.640000001</v>
      </c>
      <c r="H83" s="215">
        <v>63</v>
      </c>
    </row>
    <row r="84" spans="1:8" outlineLevel="1" x14ac:dyDescent="0.2">
      <c r="A84" s="257"/>
      <c r="B84" s="227" t="s">
        <v>254</v>
      </c>
      <c r="C84" s="197">
        <v>29387979.899999999</v>
      </c>
      <c r="D84" s="199">
        <v>170</v>
      </c>
      <c r="E84" s="214">
        <v>2074445.64</v>
      </c>
      <c r="F84" s="215">
        <v>12</v>
      </c>
      <c r="G84" s="214">
        <v>31462425.539999999</v>
      </c>
      <c r="H84" s="215">
        <v>182</v>
      </c>
    </row>
    <row r="85" spans="1:8" outlineLevel="1" x14ac:dyDescent="0.2">
      <c r="A85" s="257"/>
      <c r="B85" s="227" t="s">
        <v>220</v>
      </c>
      <c r="C85" s="197">
        <v>6382526.4500000002</v>
      </c>
      <c r="D85" s="199">
        <v>31</v>
      </c>
      <c r="E85" s="214">
        <v>-823551.8</v>
      </c>
      <c r="F85" s="215">
        <v>-4</v>
      </c>
      <c r="G85" s="214">
        <v>5558974.6500000004</v>
      </c>
      <c r="H85" s="215">
        <v>27</v>
      </c>
    </row>
    <row r="86" spans="1:8" outlineLevel="1" x14ac:dyDescent="0.2">
      <c r="A86" s="257"/>
      <c r="B86" s="227" t="s">
        <v>221</v>
      </c>
      <c r="C86" s="197">
        <v>1250842.95</v>
      </c>
      <c r="D86" s="199">
        <v>5</v>
      </c>
      <c r="E86" s="214">
        <v>-250168.59</v>
      </c>
      <c r="F86" s="215">
        <v>-1</v>
      </c>
      <c r="G86" s="214">
        <v>1000674.36</v>
      </c>
      <c r="H86" s="215">
        <v>4</v>
      </c>
    </row>
    <row r="87" spans="1:8" outlineLevel="1" x14ac:dyDescent="0.2">
      <c r="A87" s="257"/>
      <c r="B87" s="227" t="s">
        <v>255</v>
      </c>
      <c r="C87" s="197">
        <v>9514758.9600000009</v>
      </c>
      <c r="D87" s="199">
        <v>72</v>
      </c>
      <c r="E87" s="214">
        <v>792896.58</v>
      </c>
      <c r="F87" s="215">
        <v>6</v>
      </c>
      <c r="G87" s="214">
        <v>10307655.539999999</v>
      </c>
      <c r="H87" s="215">
        <v>78</v>
      </c>
    </row>
    <row r="88" spans="1:8" outlineLevel="1" x14ac:dyDescent="0.2">
      <c r="A88" s="257"/>
      <c r="B88" s="227" t="s">
        <v>222</v>
      </c>
      <c r="C88" s="197">
        <v>3038798.06</v>
      </c>
      <c r="D88" s="199">
        <v>19</v>
      </c>
      <c r="E88" s="214">
        <v>319873.48</v>
      </c>
      <c r="F88" s="215">
        <v>2</v>
      </c>
      <c r="G88" s="214">
        <v>3358671.54</v>
      </c>
      <c r="H88" s="215">
        <v>21</v>
      </c>
    </row>
    <row r="89" spans="1:8" outlineLevel="1" x14ac:dyDescent="0.2">
      <c r="A89" s="257"/>
      <c r="B89" s="227" t="s">
        <v>223</v>
      </c>
      <c r="C89" s="197">
        <v>807884.52</v>
      </c>
      <c r="D89" s="199">
        <v>4</v>
      </c>
      <c r="E89" s="214">
        <v>-403942.26</v>
      </c>
      <c r="F89" s="215">
        <v>-2</v>
      </c>
      <c r="G89" s="214">
        <v>403942.26</v>
      </c>
      <c r="H89" s="215">
        <v>2</v>
      </c>
    </row>
    <row r="90" spans="1:8" outlineLevel="1" x14ac:dyDescent="0.2">
      <c r="A90" s="257"/>
      <c r="B90" s="227" t="s">
        <v>224</v>
      </c>
      <c r="C90" s="197">
        <v>3136280.4</v>
      </c>
      <c r="D90" s="199">
        <v>12</v>
      </c>
      <c r="E90" s="214">
        <v>-261356.7</v>
      </c>
      <c r="F90" s="215">
        <v>-1</v>
      </c>
      <c r="G90" s="214">
        <v>2874923.7</v>
      </c>
      <c r="H90" s="215">
        <v>11</v>
      </c>
    </row>
    <row r="91" spans="1:8" outlineLevel="1" x14ac:dyDescent="0.2">
      <c r="A91" s="257"/>
      <c r="B91" s="227" t="s">
        <v>225</v>
      </c>
      <c r="C91" s="197">
        <v>1156913.1200000001</v>
      </c>
      <c r="D91" s="199">
        <v>4</v>
      </c>
      <c r="E91" s="214">
        <v>-867684.84</v>
      </c>
      <c r="F91" s="215">
        <v>-3</v>
      </c>
      <c r="G91" s="214">
        <v>289228.28000000003</v>
      </c>
      <c r="H91" s="215">
        <v>1</v>
      </c>
    </row>
    <row r="92" spans="1:8" outlineLevel="1" x14ac:dyDescent="0.2">
      <c r="A92" s="257"/>
      <c r="B92" s="227" t="s">
        <v>226</v>
      </c>
      <c r="C92" s="197">
        <v>662489.78</v>
      </c>
      <c r="D92" s="199">
        <v>2</v>
      </c>
      <c r="E92" s="214">
        <v>-662489.78</v>
      </c>
      <c r="F92" s="215">
        <v>-2</v>
      </c>
      <c r="G92" s="214">
        <v>0</v>
      </c>
      <c r="H92" s="215">
        <v>0</v>
      </c>
    </row>
    <row r="93" spans="1:8" outlineLevel="1" x14ac:dyDescent="0.2">
      <c r="A93" s="257"/>
      <c r="B93" s="227" t="s">
        <v>227</v>
      </c>
      <c r="C93" s="197">
        <v>4639015.5</v>
      </c>
      <c r="D93" s="199">
        <v>25</v>
      </c>
      <c r="E93" s="214">
        <v>185560.62</v>
      </c>
      <c r="F93" s="215">
        <v>1</v>
      </c>
      <c r="G93" s="214">
        <v>4824576.12</v>
      </c>
      <c r="H93" s="215">
        <v>26</v>
      </c>
    </row>
    <row r="94" spans="1:8" outlineLevel="1" x14ac:dyDescent="0.2">
      <c r="A94" s="257"/>
      <c r="B94" s="227" t="s">
        <v>228</v>
      </c>
      <c r="C94" s="197">
        <v>8981276.9100000001</v>
      </c>
      <c r="D94" s="199">
        <v>31</v>
      </c>
      <c r="E94" s="214">
        <v>289718.61</v>
      </c>
      <c r="F94" s="215">
        <v>1</v>
      </c>
      <c r="G94" s="214">
        <v>9270995.5199999996</v>
      </c>
      <c r="H94" s="215">
        <v>32</v>
      </c>
    </row>
    <row r="95" spans="1:8" outlineLevel="1" x14ac:dyDescent="0.2">
      <c r="A95" s="257"/>
      <c r="B95" s="227" t="s">
        <v>229</v>
      </c>
      <c r="C95" s="197">
        <v>10551378.720000001</v>
      </c>
      <c r="D95" s="199">
        <v>12</v>
      </c>
      <c r="E95" s="214">
        <v>879281.56</v>
      </c>
      <c r="F95" s="215">
        <v>1</v>
      </c>
      <c r="G95" s="214">
        <v>11430660.279999999</v>
      </c>
      <c r="H95" s="215">
        <v>13</v>
      </c>
    </row>
    <row r="96" spans="1:8" outlineLevel="1" x14ac:dyDescent="0.2">
      <c r="A96" s="257"/>
      <c r="B96" s="227" t="s">
        <v>256</v>
      </c>
      <c r="C96" s="197">
        <v>426363.49</v>
      </c>
      <c r="D96" s="199">
        <v>1</v>
      </c>
      <c r="E96" s="214">
        <v>-426363.49</v>
      </c>
      <c r="F96" s="215">
        <v>-1</v>
      </c>
      <c r="G96" s="214">
        <v>0</v>
      </c>
      <c r="H96" s="215">
        <v>0</v>
      </c>
    </row>
    <row r="97" spans="1:8" outlineLevel="1" x14ac:dyDescent="0.2">
      <c r="A97" s="257"/>
      <c r="B97" s="227" t="s">
        <v>234</v>
      </c>
      <c r="C97" s="197">
        <v>10725749.5</v>
      </c>
      <c r="D97" s="199">
        <v>50</v>
      </c>
      <c r="E97" s="214">
        <v>429029.98</v>
      </c>
      <c r="F97" s="215">
        <v>2</v>
      </c>
      <c r="G97" s="214">
        <v>11154779.48</v>
      </c>
      <c r="H97" s="215">
        <v>52</v>
      </c>
    </row>
    <row r="98" spans="1:8" x14ac:dyDescent="0.2">
      <c r="A98" s="388" t="s">
        <v>100</v>
      </c>
      <c r="B98" s="388"/>
      <c r="C98" s="261">
        <v>1807794980.55</v>
      </c>
      <c r="D98" s="262">
        <v>7326</v>
      </c>
      <c r="E98" s="261">
        <v>-18592733.010000002</v>
      </c>
      <c r="F98" s="262">
        <v>7</v>
      </c>
      <c r="G98" s="261">
        <v>1789202247.54</v>
      </c>
      <c r="H98" s="262">
        <v>7333</v>
      </c>
    </row>
    <row r="99" spans="1:8" x14ac:dyDescent="0.2">
      <c r="A99" s="259" t="s">
        <v>110</v>
      </c>
      <c r="B99" s="260"/>
      <c r="C99" s="263">
        <v>141973071.87</v>
      </c>
      <c r="D99" s="264">
        <v>558</v>
      </c>
      <c r="E99" s="263">
        <v>3734191.43</v>
      </c>
      <c r="F99" s="264">
        <v>-31</v>
      </c>
      <c r="G99" s="263">
        <v>145707263.30000001</v>
      </c>
      <c r="H99" s="264">
        <v>527</v>
      </c>
    </row>
    <row r="100" spans="1:8" x14ac:dyDescent="0.2">
      <c r="A100" s="221"/>
      <c r="B100" s="221" t="s">
        <v>209</v>
      </c>
      <c r="C100" s="265">
        <f>C98+C99</f>
        <v>1949768052.4200001</v>
      </c>
      <c r="D100" s="266">
        <f>D98+D99</f>
        <v>7884</v>
      </c>
      <c r="E100" s="265">
        <f t="shared" ref="E100:H100" si="0">E98+E99</f>
        <v>-14858541.58</v>
      </c>
      <c r="F100" s="266">
        <f t="shared" si="0"/>
        <v>-24</v>
      </c>
      <c r="G100" s="265">
        <f t="shared" si="0"/>
        <v>1934909510.8399999</v>
      </c>
      <c r="H100" s="266">
        <f t="shared" si="0"/>
        <v>7860</v>
      </c>
    </row>
    <row r="101" spans="1:8" x14ac:dyDescent="0.2">
      <c r="A101" s="6"/>
      <c r="B101" s="6"/>
      <c r="C101" s="6"/>
      <c r="D101" s="6"/>
      <c r="E101" s="10"/>
      <c r="F101" s="10"/>
      <c r="G101" s="10"/>
      <c r="H101" s="10"/>
    </row>
    <row r="102" spans="1:8" x14ac:dyDescent="0.2">
      <c r="A102" s="6"/>
      <c r="B102" s="6"/>
      <c r="C102" s="6"/>
      <c r="D102" s="6"/>
      <c r="E102" s="10"/>
      <c r="F102" s="10"/>
      <c r="G102" s="10"/>
      <c r="H102" s="10"/>
    </row>
    <row r="103" spans="1:8" x14ac:dyDescent="0.2">
      <c r="A103" s="6"/>
      <c r="B103" s="6"/>
      <c r="C103" s="6"/>
      <c r="D103" s="6"/>
      <c r="E103" s="10"/>
      <c r="F103" s="10"/>
      <c r="G103" s="10"/>
      <c r="H103" s="10"/>
    </row>
    <row r="104" spans="1:8" x14ac:dyDescent="0.2">
      <c r="A104" s="6"/>
      <c r="B104" s="6"/>
      <c r="C104" s="6"/>
      <c r="D104" s="6"/>
      <c r="E104" s="10"/>
      <c r="F104" s="10"/>
      <c r="G104" s="10"/>
      <c r="H104" s="10"/>
    </row>
    <row r="105" spans="1:8" x14ac:dyDescent="0.2">
      <c r="A105" s="6"/>
      <c r="B105" s="6"/>
      <c r="C105" s="6"/>
      <c r="D105" s="6"/>
      <c r="E105" s="10"/>
      <c r="F105" s="10"/>
      <c r="G105" s="10"/>
      <c r="H105" s="10"/>
    </row>
    <row r="106" spans="1:8" x14ac:dyDescent="0.2">
      <c r="A106" s="6"/>
      <c r="B106" s="6"/>
      <c r="C106" s="6"/>
      <c r="D106" s="6"/>
      <c r="E106" s="10"/>
      <c r="F106" s="10"/>
      <c r="G106" s="10"/>
      <c r="H106" s="10"/>
    </row>
    <row r="107" spans="1:8" x14ac:dyDescent="0.2">
      <c r="A107" s="6"/>
      <c r="B107" s="6"/>
      <c r="C107" s="6"/>
      <c r="D107" s="6"/>
      <c r="E107" s="10"/>
      <c r="F107" s="10"/>
      <c r="G107" s="10"/>
      <c r="H107" s="10"/>
    </row>
    <row r="108" spans="1:8" x14ac:dyDescent="0.2">
      <c r="A108" s="6"/>
      <c r="B108" s="6"/>
      <c r="C108" s="6"/>
      <c r="D108" s="6"/>
      <c r="E108" s="10"/>
      <c r="F108" s="10"/>
      <c r="G108" s="10"/>
      <c r="H108" s="10"/>
    </row>
    <row r="109" spans="1:8" x14ac:dyDescent="0.2">
      <c r="A109" s="6"/>
      <c r="B109" s="6"/>
      <c r="C109" s="6"/>
      <c r="D109" s="6"/>
      <c r="E109" s="10"/>
      <c r="F109" s="10"/>
      <c r="G109" s="10"/>
      <c r="H109" s="10"/>
    </row>
    <row r="110" spans="1:8" x14ac:dyDescent="0.2">
      <c r="A110" s="6"/>
      <c r="B110" s="6"/>
      <c r="C110" s="6"/>
      <c r="D110" s="6"/>
      <c r="E110" s="10"/>
      <c r="F110" s="10"/>
      <c r="G110" s="10"/>
      <c r="H110" s="10"/>
    </row>
    <row r="111" spans="1:8" x14ac:dyDescent="0.2">
      <c r="A111" s="6"/>
      <c r="B111" s="6"/>
      <c r="C111" s="6"/>
      <c r="D111" s="6"/>
      <c r="E111" s="10"/>
      <c r="F111" s="10"/>
      <c r="G111" s="10"/>
      <c r="H111" s="10"/>
    </row>
    <row r="112" spans="1:8" x14ac:dyDescent="0.2">
      <c r="A112" s="6"/>
      <c r="B112" s="6"/>
      <c r="C112" s="6"/>
      <c r="D112" s="6"/>
      <c r="E112" s="10"/>
      <c r="F112" s="10"/>
      <c r="G112" s="10"/>
      <c r="H112" s="10"/>
    </row>
    <row r="113" spans="1:8" x14ac:dyDescent="0.2">
      <c r="A113" s="6"/>
      <c r="B113" s="6"/>
      <c r="C113" s="6"/>
      <c r="D113" s="6"/>
      <c r="E113" s="10"/>
      <c r="F113" s="10"/>
      <c r="G113" s="10"/>
      <c r="H113" s="10"/>
    </row>
    <row r="114" spans="1:8" x14ac:dyDescent="0.2">
      <c r="A114" s="6"/>
      <c r="B114" s="6"/>
      <c r="C114" s="6"/>
      <c r="D114" s="6"/>
      <c r="E114" s="10"/>
      <c r="F114" s="10"/>
      <c r="G114" s="10"/>
      <c r="H114" s="10"/>
    </row>
    <row r="115" spans="1:8" x14ac:dyDescent="0.2">
      <c r="A115" s="6"/>
      <c r="B115" s="6"/>
      <c r="C115" s="6"/>
      <c r="D115" s="6"/>
      <c r="E115" s="10"/>
      <c r="F115" s="10"/>
      <c r="G115" s="10"/>
      <c r="H115" s="10"/>
    </row>
    <row r="116" spans="1:8" x14ac:dyDescent="0.2">
      <c r="A116" s="6"/>
      <c r="B116" s="6"/>
      <c r="C116" s="6"/>
      <c r="D116" s="6"/>
      <c r="E116" s="10"/>
      <c r="F116" s="10"/>
      <c r="G116" s="10"/>
      <c r="H116" s="10"/>
    </row>
    <row r="117" spans="1:8" x14ac:dyDescent="0.2">
      <c r="A117" s="6"/>
      <c r="B117" s="6"/>
      <c r="C117" s="6"/>
      <c r="D117" s="6"/>
      <c r="E117" s="10"/>
      <c r="F117" s="10"/>
      <c r="G117" s="10"/>
      <c r="H117" s="10"/>
    </row>
    <row r="118" spans="1:8" x14ac:dyDescent="0.2">
      <c r="A118" s="6"/>
      <c r="B118" s="6"/>
      <c r="C118" s="6"/>
      <c r="D118" s="6"/>
      <c r="E118" s="10"/>
      <c r="F118" s="10"/>
      <c r="G118" s="10"/>
      <c r="H118" s="10"/>
    </row>
    <row r="119" spans="1:8" x14ac:dyDescent="0.2">
      <c r="A119" s="6"/>
      <c r="B119" s="6"/>
      <c r="C119" s="6"/>
      <c r="D119" s="6"/>
      <c r="E119" s="10"/>
      <c r="F119" s="10"/>
      <c r="G119" s="10"/>
      <c r="H119" s="10"/>
    </row>
    <row r="120" spans="1:8" x14ac:dyDescent="0.2">
      <c r="A120" s="6"/>
      <c r="B120" s="6"/>
      <c r="C120" s="6"/>
      <c r="D120" s="6"/>
      <c r="E120" s="10"/>
      <c r="F120" s="10"/>
      <c r="G120" s="10"/>
      <c r="H120" s="10"/>
    </row>
    <row r="121" spans="1:8" x14ac:dyDescent="0.2">
      <c r="A121" s="6"/>
      <c r="B121" s="6"/>
      <c r="C121" s="6"/>
      <c r="D121" s="6"/>
      <c r="E121" s="10"/>
      <c r="F121" s="10"/>
      <c r="G121" s="10"/>
      <c r="H121" s="10"/>
    </row>
    <row r="122" spans="1:8" x14ac:dyDescent="0.2">
      <c r="A122" s="6"/>
      <c r="B122" s="6"/>
      <c r="C122" s="6"/>
      <c r="D122" s="6"/>
      <c r="E122" s="10"/>
      <c r="F122" s="10"/>
      <c r="G122" s="10"/>
      <c r="H122" s="10"/>
    </row>
    <row r="123" spans="1:8" x14ac:dyDescent="0.2">
      <c r="A123" s="6"/>
      <c r="B123" s="6"/>
      <c r="C123" s="6"/>
      <c r="D123" s="6"/>
      <c r="E123" s="10"/>
      <c r="F123" s="10"/>
      <c r="G123" s="10"/>
      <c r="H123" s="10"/>
    </row>
    <row r="124" spans="1:8" x14ac:dyDescent="0.2">
      <c r="A124" s="6"/>
      <c r="B124" s="6"/>
      <c r="C124" s="6"/>
      <c r="D124" s="6"/>
      <c r="E124" s="10"/>
      <c r="F124" s="10"/>
      <c r="G124" s="10"/>
      <c r="H124" s="10"/>
    </row>
    <row r="125" spans="1:8" x14ac:dyDescent="0.2">
      <c r="A125" s="6"/>
      <c r="B125" s="6"/>
      <c r="C125" s="6"/>
      <c r="D125" s="6"/>
      <c r="E125" s="10"/>
      <c r="F125" s="10"/>
      <c r="G125" s="10"/>
      <c r="H125" s="10"/>
    </row>
    <row r="126" spans="1:8" x14ac:dyDescent="0.2">
      <c r="A126" s="6"/>
      <c r="B126" s="6"/>
      <c r="C126" s="6"/>
      <c r="D126" s="6"/>
      <c r="E126" s="10"/>
      <c r="F126" s="10"/>
      <c r="G126" s="10"/>
      <c r="H126" s="10"/>
    </row>
    <row r="127" spans="1:8" x14ac:dyDescent="0.2">
      <c r="A127" s="6"/>
      <c r="B127" s="6"/>
      <c r="C127" s="6"/>
      <c r="D127" s="6"/>
      <c r="E127" s="10"/>
      <c r="F127" s="10"/>
      <c r="G127" s="10"/>
      <c r="H127" s="10"/>
    </row>
    <row r="128" spans="1:8" x14ac:dyDescent="0.2">
      <c r="A128" s="6"/>
      <c r="B128" s="6"/>
      <c r="C128" s="6"/>
      <c r="D128" s="6"/>
      <c r="E128" s="10"/>
      <c r="F128" s="10"/>
      <c r="G128" s="10"/>
      <c r="H128" s="10"/>
    </row>
    <row r="129" spans="1:8" x14ac:dyDescent="0.2">
      <c r="A129" s="6"/>
      <c r="B129" s="6"/>
      <c r="C129" s="6"/>
      <c r="D129" s="6"/>
      <c r="E129" s="10"/>
      <c r="F129" s="10"/>
      <c r="G129" s="10"/>
      <c r="H129" s="10"/>
    </row>
    <row r="130" spans="1:8" x14ac:dyDescent="0.2">
      <c r="A130" s="6"/>
      <c r="B130" s="6"/>
      <c r="C130" s="6"/>
      <c r="D130" s="6"/>
      <c r="E130" s="10"/>
      <c r="F130" s="10"/>
      <c r="G130" s="10"/>
      <c r="H130" s="10"/>
    </row>
    <row r="131" spans="1:8" x14ac:dyDescent="0.2">
      <c r="A131" s="6"/>
      <c r="B131" s="6"/>
      <c r="C131" s="6"/>
      <c r="D131" s="6"/>
      <c r="E131" s="10"/>
      <c r="F131" s="10"/>
      <c r="G131" s="10"/>
      <c r="H131" s="10"/>
    </row>
    <row r="132" spans="1:8" x14ac:dyDescent="0.2">
      <c r="A132" s="6"/>
      <c r="B132" s="6"/>
      <c r="C132" s="6"/>
      <c r="D132" s="6"/>
      <c r="E132" s="10"/>
      <c r="F132" s="10"/>
      <c r="G132" s="10"/>
      <c r="H132" s="10"/>
    </row>
    <row r="133" spans="1:8" x14ac:dyDescent="0.2">
      <c r="A133" s="6"/>
      <c r="B133" s="6"/>
      <c r="C133" s="6"/>
      <c r="D133" s="6"/>
      <c r="E133" s="10"/>
      <c r="F133" s="10"/>
      <c r="G133" s="10"/>
      <c r="H133" s="10"/>
    </row>
    <row r="134" spans="1:8" x14ac:dyDescent="0.2">
      <c r="A134" s="6"/>
      <c r="B134" s="6"/>
      <c r="C134" s="6"/>
      <c r="D134" s="6"/>
      <c r="E134" s="10"/>
      <c r="F134" s="10"/>
      <c r="G134" s="10"/>
      <c r="H134" s="10"/>
    </row>
    <row r="135" spans="1:8" x14ac:dyDescent="0.2">
      <c r="A135" s="6"/>
      <c r="B135" s="6"/>
      <c r="C135" s="6"/>
      <c r="D135" s="6"/>
      <c r="E135" s="10"/>
      <c r="F135" s="10"/>
      <c r="G135" s="10"/>
      <c r="H135" s="10"/>
    </row>
    <row r="136" spans="1:8" x14ac:dyDescent="0.2">
      <c r="A136" s="6"/>
      <c r="B136" s="6"/>
      <c r="C136" s="6"/>
      <c r="D136" s="6"/>
      <c r="E136" s="10"/>
      <c r="F136" s="10"/>
      <c r="G136" s="10"/>
      <c r="H136" s="10"/>
    </row>
    <row r="137" spans="1:8" x14ac:dyDescent="0.2">
      <c r="A137" s="6"/>
      <c r="B137" s="6"/>
      <c r="C137" s="6"/>
      <c r="D137" s="6"/>
      <c r="E137" s="10"/>
      <c r="F137" s="10"/>
      <c r="G137" s="10"/>
      <c r="H137" s="10"/>
    </row>
    <row r="138" spans="1:8" x14ac:dyDescent="0.2">
      <c r="A138" s="6"/>
      <c r="B138" s="6"/>
      <c r="C138" s="6"/>
      <c r="D138" s="6"/>
      <c r="E138" s="10"/>
      <c r="F138" s="10"/>
      <c r="G138" s="10"/>
      <c r="H138" s="10"/>
    </row>
    <row r="139" spans="1:8" x14ac:dyDescent="0.2">
      <c r="A139" s="6"/>
      <c r="B139" s="6"/>
      <c r="C139" s="6"/>
      <c r="D139" s="6"/>
      <c r="E139" s="10"/>
      <c r="F139" s="10"/>
      <c r="G139" s="10"/>
      <c r="H139" s="10"/>
    </row>
    <row r="140" spans="1:8" x14ac:dyDescent="0.2">
      <c r="A140" s="6"/>
      <c r="B140" s="6"/>
      <c r="C140" s="6"/>
      <c r="D140" s="6"/>
      <c r="E140" s="10"/>
      <c r="F140" s="10"/>
      <c r="G140" s="10"/>
      <c r="H140" s="10"/>
    </row>
    <row r="141" spans="1:8" x14ac:dyDescent="0.2">
      <c r="A141" s="6"/>
      <c r="B141" s="6"/>
      <c r="C141" s="6"/>
      <c r="D141" s="6"/>
      <c r="E141" s="10"/>
      <c r="F141" s="10"/>
      <c r="G141" s="10"/>
      <c r="H141" s="10"/>
    </row>
    <row r="142" spans="1:8" x14ac:dyDescent="0.2">
      <c r="A142" s="6"/>
      <c r="B142" s="6"/>
      <c r="C142" s="6"/>
      <c r="D142" s="6"/>
      <c r="E142" s="10"/>
      <c r="F142" s="10"/>
      <c r="G142" s="10"/>
      <c r="H142" s="10"/>
    </row>
    <row r="143" spans="1:8" x14ac:dyDescent="0.2">
      <c r="A143" s="6"/>
      <c r="B143" s="6"/>
      <c r="C143" s="6"/>
      <c r="D143" s="6"/>
      <c r="E143" s="10"/>
      <c r="F143" s="10"/>
      <c r="G143" s="10"/>
      <c r="H143" s="10"/>
    </row>
    <row r="144" spans="1:8" x14ac:dyDescent="0.2">
      <c r="A144" s="6"/>
      <c r="B144" s="6"/>
      <c r="C144" s="6"/>
      <c r="D144" s="6"/>
      <c r="E144" s="10"/>
      <c r="F144" s="10"/>
      <c r="G144" s="10"/>
      <c r="H144" s="10"/>
    </row>
    <row r="145" spans="1:8" x14ac:dyDescent="0.2">
      <c r="A145" s="6"/>
      <c r="B145" s="6"/>
      <c r="C145" s="6"/>
      <c r="D145" s="6"/>
      <c r="E145" s="10"/>
      <c r="F145" s="10"/>
      <c r="G145" s="10"/>
      <c r="H145" s="10"/>
    </row>
    <row r="146" spans="1:8" x14ac:dyDescent="0.2">
      <c r="A146" s="6"/>
      <c r="B146" s="6"/>
      <c r="C146" s="6"/>
      <c r="D146" s="6"/>
      <c r="E146" s="10"/>
      <c r="F146" s="10"/>
      <c r="G146" s="10"/>
      <c r="H146" s="10"/>
    </row>
    <row r="147" spans="1:8" x14ac:dyDescent="0.2">
      <c r="A147" s="6"/>
      <c r="B147" s="6"/>
      <c r="C147" s="6"/>
      <c r="D147" s="6"/>
      <c r="E147" s="10"/>
      <c r="F147" s="10"/>
      <c r="G147" s="10"/>
      <c r="H147" s="10"/>
    </row>
    <row r="148" spans="1:8" x14ac:dyDescent="0.2">
      <c r="A148" s="6"/>
      <c r="B148" s="6"/>
      <c r="C148" s="6"/>
      <c r="D148" s="6"/>
      <c r="E148" s="10"/>
      <c r="F148" s="10"/>
      <c r="G148" s="10"/>
      <c r="H148" s="10"/>
    </row>
    <row r="149" spans="1:8" x14ac:dyDescent="0.2">
      <c r="A149" s="6"/>
      <c r="B149" s="6"/>
      <c r="C149" s="6"/>
      <c r="D149" s="6"/>
      <c r="E149" s="10"/>
      <c r="F149" s="10"/>
      <c r="G149" s="10"/>
      <c r="H149" s="10"/>
    </row>
    <row r="150" spans="1:8" x14ac:dyDescent="0.2">
      <c r="A150" s="6"/>
      <c r="B150" s="6"/>
      <c r="C150" s="6"/>
      <c r="D150" s="6"/>
      <c r="E150" s="10"/>
      <c r="F150" s="10"/>
      <c r="G150" s="10"/>
      <c r="H150" s="10"/>
    </row>
    <row r="151" spans="1:8" x14ac:dyDescent="0.2">
      <c r="A151" s="6"/>
      <c r="B151" s="6"/>
      <c r="C151" s="6"/>
      <c r="D151" s="6"/>
      <c r="E151" s="10"/>
      <c r="F151" s="10"/>
      <c r="G151" s="10"/>
      <c r="H151" s="10"/>
    </row>
    <row r="152" spans="1:8" x14ac:dyDescent="0.2">
      <c r="A152" s="6"/>
      <c r="B152" s="6"/>
      <c r="C152" s="6"/>
      <c r="D152" s="6"/>
      <c r="E152" s="10"/>
      <c r="F152" s="10"/>
      <c r="G152" s="10"/>
      <c r="H152" s="10"/>
    </row>
    <row r="153" spans="1:8" x14ac:dyDescent="0.2">
      <c r="A153" s="6"/>
      <c r="B153" s="6"/>
      <c r="C153" s="6"/>
      <c r="D153" s="6"/>
      <c r="E153" s="10"/>
      <c r="F153" s="10"/>
      <c r="G153" s="10"/>
      <c r="H153" s="10"/>
    </row>
    <row r="154" spans="1:8" x14ac:dyDescent="0.2">
      <c r="A154" s="6"/>
      <c r="B154" s="6"/>
      <c r="C154" s="6"/>
      <c r="D154" s="6"/>
      <c r="E154" s="10"/>
      <c r="F154" s="10"/>
      <c r="G154" s="10"/>
      <c r="H154" s="10"/>
    </row>
    <row r="155" spans="1:8" x14ac:dyDescent="0.2">
      <c r="A155" s="6"/>
      <c r="B155" s="6"/>
      <c r="C155" s="6"/>
      <c r="D155" s="6"/>
      <c r="E155" s="10"/>
      <c r="F155" s="10"/>
      <c r="G155" s="10"/>
      <c r="H155" s="10"/>
    </row>
    <row r="156" spans="1:8" x14ac:dyDescent="0.2">
      <c r="A156" s="6"/>
      <c r="B156" s="6"/>
      <c r="C156" s="6"/>
      <c r="D156" s="6"/>
      <c r="E156" s="10"/>
      <c r="F156" s="10"/>
      <c r="G156" s="10"/>
      <c r="H156" s="10"/>
    </row>
    <row r="157" spans="1:8" x14ac:dyDescent="0.2">
      <c r="A157" s="6"/>
      <c r="B157" s="6"/>
      <c r="C157" s="6"/>
      <c r="D157" s="6"/>
      <c r="E157" s="10"/>
      <c r="F157" s="10"/>
      <c r="G157" s="10"/>
      <c r="H157" s="10"/>
    </row>
    <row r="158" spans="1:8" x14ac:dyDescent="0.2">
      <c r="A158" s="6"/>
      <c r="B158" s="6"/>
      <c r="C158" s="6"/>
      <c r="D158" s="6"/>
      <c r="E158" s="10"/>
      <c r="F158" s="10"/>
      <c r="G158" s="10"/>
      <c r="H158" s="10"/>
    </row>
    <row r="159" spans="1:8" x14ac:dyDescent="0.2">
      <c r="A159" s="6"/>
      <c r="B159" s="6"/>
      <c r="C159" s="6"/>
      <c r="D159" s="6"/>
      <c r="E159" s="10"/>
      <c r="F159" s="10"/>
      <c r="G159" s="10"/>
      <c r="H159" s="10"/>
    </row>
    <row r="160" spans="1:8" x14ac:dyDescent="0.2">
      <c r="A160" s="6"/>
      <c r="B160" s="6"/>
      <c r="C160" s="6"/>
      <c r="D160" s="6"/>
      <c r="E160" s="10"/>
      <c r="F160" s="10"/>
      <c r="G160" s="10"/>
      <c r="H160" s="10"/>
    </row>
    <row r="161" spans="1:8" x14ac:dyDescent="0.2">
      <c r="A161" s="6"/>
      <c r="B161" s="6"/>
      <c r="C161" s="6"/>
      <c r="D161" s="6"/>
      <c r="E161" s="10"/>
      <c r="F161" s="10"/>
      <c r="G161" s="10"/>
      <c r="H161" s="10"/>
    </row>
    <row r="162" spans="1:8" x14ac:dyDescent="0.2">
      <c r="A162" s="6"/>
      <c r="B162" s="6"/>
      <c r="C162" s="6"/>
      <c r="D162" s="6"/>
      <c r="E162" s="10"/>
      <c r="F162" s="10"/>
      <c r="G162" s="10"/>
      <c r="H162" s="10"/>
    </row>
    <row r="163" spans="1:8" x14ac:dyDescent="0.2">
      <c r="A163" s="6"/>
      <c r="B163" s="6"/>
      <c r="C163" s="6"/>
      <c r="D163" s="6"/>
      <c r="E163" s="10"/>
      <c r="F163" s="10"/>
      <c r="G163" s="10"/>
      <c r="H163" s="10"/>
    </row>
    <row r="164" spans="1:8" x14ac:dyDescent="0.2">
      <c r="A164" s="6"/>
      <c r="B164" s="6"/>
      <c r="C164" s="6"/>
      <c r="D164" s="6"/>
      <c r="E164" s="10"/>
      <c r="F164" s="10"/>
      <c r="G164" s="10"/>
      <c r="H164" s="10"/>
    </row>
    <row r="165" spans="1:8" x14ac:dyDescent="0.2">
      <c r="A165" s="6"/>
      <c r="B165" s="6"/>
      <c r="C165" s="6"/>
      <c r="D165" s="6"/>
      <c r="E165" s="10"/>
      <c r="F165" s="10"/>
      <c r="G165" s="10"/>
      <c r="H165" s="10"/>
    </row>
    <row r="166" spans="1:8" x14ac:dyDescent="0.2">
      <c r="A166" s="6"/>
      <c r="B166" s="6"/>
      <c r="C166" s="6"/>
      <c r="D166" s="6"/>
      <c r="E166" s="10"/>
      <c r="F166" s="10"/>
      <c r="G166" s="10"/>
      <c r="H166" s="10"/>
    </row>
    <row r="167" spans="1:8" x14ac:dyDescent="0.2">
      <c r="A167" s="6"/>
      <c r="B167" s="6"/>
      <c r="C167" s="6"/>
      <c r="D167" s="6"/>
      <c r="E167" s="10"/>
      <c r="F167" s="10"/>
      <c r="G167" s="10"/>
      <c r="H167" s="10"/>
    </row>
    <row r="168" spans="1:8" x14ac:dyDescent="0.2">
      <c r="A168" s="6"/>
      <c r="B168" s="6"/>
      <c r="C168" s="6"/>
      <c r="D168" s="6"/>
      <c r="E168" s="10"/>
      <c r="F168" s="10"/>
      <c r="G168" s="10"/>
      <c r="H168" s="10"/>
    </row>
    <row r="169" spans="1:8" x14ac:dyDescent="0.2">
      <c r="A169" s="6"/>
      <c r="B169" s="6"/>
      <c r="C169" s="6"/>
      <c r="D169" s="6"/>
      <c r="E169" s="10"/>
      <c r="F169" s="10"/>
      <c r="G169" s="10"/>
      <c r="H169" s="10"/>
    </row>
    <row r="170" spans="1:8" x14ac:dyDescent="0.2">
      <c r="A170" s="6"/>
      <c r="B170" s="6"/>
      <c r="C170" s="6"/>
      <c r="D170" s="6"/>
      <c r="E170" s="10"/>
      <c r="F170" s="10"/>
      <c r="G170" s="10"/>
      <c r="H170" s="10"/>
    </row>
    <row r="171" spans="1:8" x14ac:dyDescent="0.2">
      <c r="A171" s="6"/>
      <c r="B171" s="6"/>
      <c r="C171" s="6"/>
      <c r="D171" s="6"/>
      <c r="E171" s="10"/>
      <c r="F171" s="10"/>
      <c r="G171" s="10"/>
      <c r="H171" s="10"/>
    </row>
    <row r="172" spans="1:8" x14ac:dyDescent="0.2">
      <c r="A172" s="6"/>
      <c r="B172" s="6"/>
      <c r="C172" s="6"/>
      <c r="D172" s="6"/>
      <c r="E172" s="10"/>
      <c r="F172" s="10"/>
      <c r="G172" s="10"/>
      <c r="H172" s="10"/>
    </row>
    <row r="173" spans="1:8" x14ac:dyDescent="0.2">
      <c r="A173" s="6"/>
      <c r="B173" s="6"/>
      <c r="C173" s="6"/>
      <c r="D173" s="6"/>
      <c r="E173" s="10"/>
      <c r="F173" s="10"/>
      <c r="G173" s="10"/>
      <c r="H173" s="10"/>
    </row>
    <row r="174" spans="1:8" x14ac:dyDescent="0.2">
      <c r="A174" s="6"/>
      <c r="B174" s="6"/>
      <c r="C174" s="6"/>
      <c r="D174" s="6"/>
      <c r="E174" s="10"/>
      <c r="F174" s="10"/>
      <c r="G174" s="10"/>
      <c r="H174" s="10"/>
    </row>
    <row r="175" spans="1:8" x14ac:dyDescent="0.2">
      <c r="A175" s="6"/>
      <c r="B175" s="6"/>
      <c r="C175" s="6"/>
      <c r="D175" s="6"/>
      <c r="E175" s="10"/>
      <c r="F175" s="10"/>
      <c r="G175" s="10"/>
      <c r="H175" s="10"/>
    </row>
    <row r="176" spans="1:8" x14ac:dyDescent="0.2">
      <c r="A176" s="6"/>
      <c r="B176" s="6"/>
      <c r="C176" s="6"/>
      <c r="D176" s="6"/>
      <c r="E176" s="10"/>
      <c r="F176" s="10"/>
      <c r="G176" s="10"/>
      <c r="H176" s="10"/>
    </row>
    <row r="177" spans="1:8" x14ac:dyDescent="0.2">
      <c r="A177" s="6"/>
      <c r="B177" s="6"/>
      <c r="C177" s="6"/>
      <c r="D177" s="6"/>
      <c r="E177" s="10"/>
      <c r="F177" s="10"/>
      <c r="G177" s="10"/>
      <c r="H177" s="10"/>
    </row>
    <row r="178" spans="1:8" x14ac:dyDescent="0.2">
      <c r="A178" s="6"/>
      <c r="B178" s="6"/>
      <c r="C178" s="6"/>
      <c r="D178" s="6"/>
      <c r="E178" s="10"/>
      <c r="F178" s="10"/>
      <c r="G178" s="10"/>
      <c r="H178" s="10"/>
    </row>
    <row r="179" spans="1:8" x14ac:dyDescent="0.2">
      <c r="A179" s="6"/>
      <c r="B179" s="6"/>
      <c r="C179" s="6"/>
      <c r="D179" s="6"/>
      <c r="E179" s="10"/>
      <c r="F179" s="10"/>
      <c r="G179" s="10"/>
      <c r="H179" s="10"/>
    </row>
    <row r="180" spans="1:8" x14ac:dyDescent="0.2">
      <c r="A180" s="6"/>
      <c r="B180" s="6"/>
      <c r="C180" s="6"/>
      <c r="D180" s="6"/>
      <c r="E180" s="10"/>
      <c r="F180" s="10"/>
      <c r="G180" s="10"/>
      <c r="H180" s="10"/>
    </row>
    <row r="181" spans="1:8" x14ac:dyDescent="0.2">
      <c r="A181" s="6"/>
      <c r="B181" s="6"/>
      <c r="C181" s="6"/>
      <c r="D181" s="6"/>
      <c r="E181" s="10"/>
      <c r="F181" s="10"/>
      <c r="G181" s="10"/>
      <c r="H181" s="10"/>
    </row>
    <row r="182" spans="1:8" x14ac:dyDescent="0.2">
      <c r="A182" s="6"/>
      <c r="B182" s="6"/>
      <c r="C182" s="6"/>
      <c r="D182" s="6"/>
      <c r="E182" s="10"/>
      <c r="F182" s="10"/>
      <c r="G182" s="10"/>
      <c r="H182" s="10"/>
    </row>
    <row r="183" spans="1:8" x14ac:dyDescent="0.2">
      <c r="A183" s="6"/>
      <c r="B183" s="6"/>
      <c r="C183" s="6"/>
      <c r="D183" s="6"/>
      <c r="E183" s="10"/>
      <c r="F183" s="10"/>
      <c r="G183" s="10"/>
      <c r="H183" s="10"/>
    </row>
    <row r="184" spans="1:8" x14ac:dyDescent="0.2">
      <c r="A184" s="6"/>
      <c r="B184" s="6"/>
      <c r="C184" s="6"/>
      <c r="D184" s="6"/>
      <c r="E184" s="10"/>
      <c r="F184" s="10"/>
      <c r="G184" s="10"/>
      <c r="H184" s="10"/>
    </row>
    <row r="185" spans="1:8" x14ac:dyDescent="0.2">
      <c r="A185" s="6"/>
      <c r="B185" s="6"/>
      <c r="C185" s="6"/>
      <c r="D185" s="6"/>
      <c r="E185" s="10"/>
      <c r="F185" s="10"/>
      <c r="G185" s="10"/>
      <c r="H185" s="10"/>
    </row>
    <row r="186" spans="1:8" x14ac:dyDescent="0.2">
      <c r="A186" s="6"/>
      <c r="B186" s="6"/>
      <c r="C186" s="6"/>
      <c r="D186" s="6"/>
      <c r="E186" s="10"/>
      <c r="F186" s="10"/>
      <c r="G186" s="10"/>
      <c r="H186" s="10"/>
    </row>
    <row r="187" spans="1:8" x14ac:dyDescent="0.2">
      <c r="A187" s="6"/>
      <c r="B187" s="6"/>
      <c r="C187" s="6"/>
      <c r="D187" s="6"/>
      <c r="E187" s="10"/>
      <c r="F187" s="10"/>
      <c r="G187" s="10"/>
      <c r="H187" s="10"/>
    </row>
    <row r="188" spans="1:8" x14ac:dyDescent="0.2">
      <c r="A188" s="6"/>
      <c r="B188" s="6"/>
      <c r="C188" s="6"/>
      <c r="D188" s="6"/>
      <c r="E188" s="10"/>
      <c r="F188" s="10"/>
      <c r="G188" s="10"/>
      <c r="H188" s="10"/>
    </row>
    <row r="189" spans="1:8" x14ac:dyDescent="0.2">
      <c r="A189" s="6"/>
      <c r="B189" s="6"/>
      <c r="C189" s="6"/>
      <c r="D189" s="6"/>
      <c r="E189" s="10"/>
      <c r="F189" s="10"/>
      <c r="G189" s="10"/>
      <c r="H189" s="10"/>
    </row>
    <row r="190" spans="1:8" x14ac:dyDescent="0.2">
      <c r="A190" s="6"/>
      <c r="B190" s="6"/>
      <c r="C190" s="6"/>
      <c r="D190" s="6"/>
      <c r="E190" s="10"/>
      <c r="F190" s="10"/>
      <c r="G190" s="10"/>
      <c r="H190" s="10"/>
    </row>
    <row r="191" spans="1:8" x14ac:dyDescent="0.2">
      <c r="A191" s="6"/>
      <c r="B191" s="6"/>
      <c r="C191" s="6"/>
      <c r="D191" s="6"/>
      <c r="E191" s="10"/>
      <c r="F191" s="10"/>
      <c r="G191" s="10"/>
      <c r="H191" s="10"/>
    </row>
    <row r="192" spans="1:8" x14ac:dyDescent="0.2">
      <c r="A192" s="6"/>
      <c r="B192" s="6"/>
      <c r="C192" s="6"/>
      <c r="D192" s="6"/>
      <c r="E192" s="10"/>
      <c r="F192" s="10"/>
      <c r="G192" s="10"/>
      <c r="H192" s="10"/>
    </row>
    <row r="193" spans="1:8" x14ac:dyDescent="0.2">
      <c r="A193" s="6"/>
      <c r="B193" s="6"/>
      <c r="C193" s="6"/>
      <c r="D193" s="6"/>
      <c r="E193" s="10"/>
      <c r="F193" s="10"/>
      <c r="G193" s="10"/>
      <c r="H193" s="10"/>
    </row>
    <row r="194" spans="1:8" x14ac:dyDescent="0.2">
      <c r="A194" s="6"/>
      <c r="B194" s="6"/>
      <c r="C194" s="6"/>
      <c r="D194" s="6"/>
      <c r="E194" s="10"/>
      <c r="F194" s="10"/>
      <c r="G194" s="10"/>
      <c r="H194" s="10"/>
    </row>
    <row r="195" spans="1:8" x14ac:dyDescent="0.2">
      <c r="A195" s="6"/>
      <c r="B195" s="6"/>
      <c r="C195" s="6"/>
      <c r="D195" s="6"/>
      <c r="E195" s="10"/>
      <c r="F195" s="10"/>
      <c r="G195" s="10"/>
      <c r="H195" s="10"/>
    </row>
    <row r="196" spans="1:8" x14ac:dyDescent="0.2">
      <c r="A196" s="6"/>
      <c r="B196" s="6"/>
      <c r="C196" s="6"/>
      <c r="D196" s="6"/>
      <c r="E196" s="10"/>
      <c r="F196" s="10"/>
      <c r="G196" s="10"/>
      <c r="H196" s="10"/>
    </row>
    <row r="197" spans="1:8" x14ac:dyDescent="0.2">
      <c r="A197" s="6"/>
      <c r="B197" s="6"/>
      <c r="C197" s="6"/>
      <c r="D197" s="6"/>
      <c r="E197" s="10"/>
      <c r="F197" s="10"/>
      <c r="G197" s="10"/>
      <c r="H197" s="10"/>
    </row>
    <row r="198" spans="1:8" x14ac:dyDescent="0.2">
      <c r="A198" s="6"/>
      <c r="B198" s="6"/>
      <c r="C198" s="6"/>
      <c r="D198" s="6"/>
      <c r="E198" s="10"/>
      <c r="F198" s="10"/>
      <c r="G198" s="10"/>
      <c r="H198" s="10"/>
    </row>
    <row r="199" spans="1:8" x14ac:dyDescent="0.2">
      <c r="A199" s="6"/>
      <c r="B199" s="6"/>
      <c r="C199" s="6"/>
      <c r="D199" s="6"/>
      <c r="E199" s="10"/>
      <c r="F199" s="10"/>
      <c r="G199" s="10"/>
      <c r="H199" s="10"/>
    </row>
    <row r="200" spans="1:8" x14ac:dyDescent="0.2">
      <c r="A200" s="6"/>
      <c r="B200" s="6"/>
      <c r="C200" s="6"/>
      <c r="D200" s="6"/>
      <c r="E200" s="10"/>
      <c r="F200" s="10"/>
      <c r="G200" s="10"/>
      <c r="H200" s="10"/>
    </row>
    <row r="201" spans="1:8" x14ac:dyDescent="0.2">
      <c r="A201" s="6"/>
      <c r="B201" s="6"/>
      <c r="C201" s="6"/>
      <c r="D201" s="6"/>
      <c r="E201" s="10"/>
      <c r="F201" s="10"/>
      <c r="G201" s="10"/>
      <c r="H201" s="10"/>
    </row>
    <row r="202" spans="1:8" x14ac:dyDescent="0.2">
      <c r="A202" s="6"/>
      <c r="B202" s="6"/>
      <c r="C202" s="6"/>
      <c r="D202" s="6"/>
      <c r="E202" s="10"/>
      <c r="F202" s="10"/>
      <c r="G202" s="10"/>
      <c r="H202" s="10"/>
    </row>
    <row r="203" spans="1:8" x14ac:dyDescent="0.2">
      <c r="A203" s="6"/>
      <c r="B203" s="6"/>
      <c r="C203" s="6"/>
      <c r="D203" s="6"/>
      <c r="E203" s="10"/>
      <c r="F203" s="10"/>
      <c r="G203" s="10"/>
      <c r="H203" s="10"/>
    </row>
    <row r="204" spans="1:8" x14ac:dyDescent="0.2">
      <c r="A204" s="6"/>
      <c r="B204" s="6"/>
      <c r="C204" s="6"/>
      <c r="D204" s="6"/>
      <c r="E204" s="10"/>
      <c r="F204" s="10"/>
      <c r="G204" s="10"/>
      <c r="H204" s="10"/>
    </row>
    <row r="205" spans="1:8" x14ac:dyDescent="0.2">
      <c r="A205" s="6"/>
      <c r="B205" s="6"/>
      <c r="C205" s="6"/>
      <c r="D205" s="6"/>
      <c r="E205" s="10"/>
      <c r="F205" s="10"/>
      <c r="G205" s="10"/>
      <c r="H205" s="10"/>
    </row>
    <row r="206" spans="1:8" x14ac:dyDescent="0.2">
      <c r="A206" s="6"/>
      <c r="B206" s="6"/>
      <c r="C206" s="6"/>
      <c r="D206" s="6"/>
      <c r="E206" s="10"/>
      <c r="F206" s="10"/>
      <c r="G206" s="10"/>
      <c r="H206" s="10"/>
    </row>
    <row r="207" spans="1:8" x14ac:dyDescent="0.2">
      <c r="A207" s="6"/>
      <c r="B207" s="6"/>
      <c r="C207" s="6"/>
      <c r="D207" s="6"/>
      <c r="E207" s="10"/>
      <c r="F207" s="10"/>
      <c r="G207" s="10"/>
      <c r="H207" s="10"/>
    </row>
    <row r="208" spans="1:8" x14ac:dyDescent="0.2">
      <c r="A208" s="6"/>
      <c r="B208" s="6"/>
      <c r="C208" s="6"/>
      <c r="D208" s="6"/>
      <c r="E208" s="10"/>
      <c r="F208" s="10"/>
      <c r="G208" s="10"/>
      <c r="H208" s="10"/>
    </row>
    <row r="209" spans="1:8" x14ac:dyDescent="0.2">
      <c r="A209" s="6"/>
      <c r="B209" s="6"/>
      <c r="C209" s="6"/>
      <c r="D209" s="6"/>
      <c r="E209" s="10"/>
      <c r="F209" s="10"/>
      <c r="G209" s="10"/>
      <c r="H209" s="10"/>
    </row>
    <row r="210" spans="1:8" x14ac:dyDescent="0.2">
      <c r="A210" s="6"/>
      <c r="B210" s="6"/>
      <c r="C210" s="6"/>
      <c r="D210" s="6"/>
      <c r="E210" s="10"/>
      <c r="F210" s="10"/>
      <c r="G210" s="10"/>
      <c r="H210" s="10"/>
    </row>
    <row r="211" spans="1:8" x14ac:dyDescent="0.2">
      <c r="A211" s="6"/>
      <c r="B211" s="6"/>
      <c r="C211" s="6"/>
      <c r="D211" s="6"/>
      <c r="E211" s="10"/>
      <c r="F211" s="10"/>
      <c r="G211" s="10"/>
      <c r="H211" s="10"/>
    </row>
    <row r="212" spans="1:8" x14ac:dyDescent="0.2">
      <c r="A212" s="6"/>
      <c r="B212" s="6"/>
      <c r="C212" s="6"/>
      <c r="D212" s="6"/>
      <c r="E212" s="10"/>
      <c r="F212" s="10"/>
      <c r="G212" s="10"/>
      <c r="H212" s="10"/>
    </row>
    <row r="213" spans="1:8" x14ac:dyDescent="0.2">
      <c r="A213" s="6"/>
      <c r="B213" s="6"/>
      <c r="C213" s="6"/>
      <c r="D213" s="6"/>
      <c r="E213" s="10"/>
      <c r="F213" s="10"/>
      <c r="G213" s="10"/>
      <c r="H213" s="10"/>
    </row>
    <row r="214" spans="1:8" x14ac:dyDescent="0.2">
      <c r="A214" s="6"/>
      <c r="B214" s="6"/>
      <c r="C214" s="6"/>
      <c r="D214" s="6"/>
      <c r="E214" s="10"/>
      <c r="F214" s="10"/>
      <c r="G214" s="10"/>
      <c r="H214" s="10"/>
    </row>
    <row r="215" spans="1:8" x14ac:dyDescent="0.2">
      <c r="A215" s="6"/>
      <c r="B215" s="6"/>
      <c r="C215" s="6"/>
      <c r="D215" s="6"/>
      <c r="E215" s="10"/>
      <c r="F215" s="10"/>
      <c r="G215" s="10"/>
      <c r="H215" s="10"/>
    </row>
    <row r="216" spans="1:8" x14ac:dyDescent="0.2">
      <c r="A216" s="6"/>
      <c r="B216" s="6"/>
      <c r="C216" s="6"/>
      <c r="D216" s="6"/>
      <c r="E216" s="10"/>
      <c r="F216" s="10"/>
      <c r="G216" s="10"/>
      <c r="H216" s="10"/>
    </row>
    <row r="217" spans="1:8" x14ac:dyDescent="0.2">
      <c r="A217" s="6"/>
      <c r="B217" s="6"/>
      <c r="C217" s="6"/>
      <c r="D217" s="6"/>
      <c r="E217" s="10"/>
      <c r="F217" s="10"/>
      <c r="G217" s="10"/>
      <c r="H217" s="10"/>
    </row>
    <row r="218" spans="1:8" x14ac:dyDescent="0.2">
      <c r="A218" s="6"/>
      <c r="B218" s="6"/>
      <c r="C218" s="6"/>
      <c r="D218" s="6"/>
      <c r="E218" s="10"/>
      <c r="F218" s="10"/>
      <c r="G218" s="10"/>
      <c r="H218" s="10"/>
    </row>
    <row r="219" spans="1:8" x14ac:dyDescent="0.2">
      <c r="A219" s="6"/>
      <c r="B219" s="6"/>
      <c r="C219" s="6"/>
      <c r="D219" s="6"/>
      <c r="E219" s="10"/>
      <c r="F219" s="10"/>
      <c r="G219" s="10"/>
      <c r="H219" s="10"/>
    </row>
    <row r="220" spans="1:8" x14ac:dyDescent="0.2">
      <c r="A220" s="6"/>
      <c r="B220" s="6"/>
      <c r="C220" s="6"/>
      <c r="D220" s="6"/>
      <c r="E220" s="10"/>
      <c r="F220" s="10"/>
      <c r="G220" s="10"/>
      <c r="H220" s="10"/>
    </row>
    <row r="221" spans="1:8" x14ac:dyDescent="0.2">
      <c r="A221" s="6"/>
      <c r="B221" s="6"/>
      <c r="C221" s="6"/>
      <c r="D221" s="6"/>
      <c r="E221" s="10"/>
      <c r="F221" s="10"/>
      <c r="G221" s="10"/>
      <c r="H221" s="10"/>
    </row>
    <row r="222" spans="1:8" x14ac:dyDescent="0.2">
      <c r="A222" s="6"/>
      <c r="B222" s="6"/>
      <c r="C222" s="6"/>
      <c r="D222" s="6"/>
      <c r="E222" s="10"/>
      <c r="F222" s="10"/>
      <c r="G222" s="10"/>
      <c r="H222" s="10"/>
    </row>
    <row r="223" spans="1:8" x14ac:dyDescent="0.2">
      <c r="A223" s="6"/>
      <c r="B223" s="6"/>
      <c r="C223" s="6"/>
      <c r="D223" s="6"/>
      <c r="E223" s="10"/>
      <c r="F223" s="10"/>
      <c r="G223" s="10"/>
      <c r="H223" s="10"/>
    </row>
    <row r="224" spans="1:8" x14ac:dyDescent="0.2">
      <c r="A224" s="6"/>
      <c r="B224" s="6"/>
      <c r="C224" s="6"/>
      <c r="D224" s="6"/>
      <c r="E224" s="10"/>
      <c r="F224" s="10"/>
      <c r="G224" s="10"/>
      <c r="H224" s="10"/>
    </row>
    <row r="225" spans="1:8" x14ac:dyDescent="0.2">
      <c r="A225" s="6"/>
      <c r="B225" s="6"/>
      <c r="C225" s="6"/>
      <c r="D225" s="6"/>
      <c r="E225" s="10"/>
      <c r="F225" s="10"/>
      <c r="G225" s="10"/>
      <c r="H225" s="10"/>
    </row>
    <row r="226" spans="1:8" x14ac:dyDescent="0.2">
      <c r="A226" s="6"/>
      <c r="B226" s="6"/>
      <c r="C226" s="6"/>
      <c r="D226" s="6"/>
      <c r="E226" s="10"/>
      <c r="F226" s="10"/>
      <c r="G226" s="10"/>
      <c r="H226" s="10"/>
    </row>
    <row r="227" spans="1:8" x14ac:dyDescent="0.2">
      <c r="A227" s="6"/>
      <c r="B227" s="6"/>
      <c r="C227" s="6"/>
      <c r="D227" s="6"/>
      <c r="E227" s="10"/>
      <c r="F227" s="10"/>
      <c r="G227" s="10"/>
      <c r="H227" s="10"/>
    </row>
    <row r="228" spans="1:8" x14ac:dyDescent="0.2">
      <c r="A228" s="6"/>
      <c r="B228" s="6"/>
      <c r="C228" s="6"/>
      <c r="D228" s="6"/>
      <c r="E228" s="10"/>
      <c r="F228" s="10"/>
      <c r="G228" s="10"/>
      <c r="H228" s="10"/>
    </row>
    <row r="229" spans="1:8" x14ac:dyDescent="0.2">
      <c r="A229" s="6"/>
      <c r="B229" s="6"/>
      <c r="C229" s="6"/>
      <c r="D229" s="6"/>
      <c r="E229" s="10"/>
      <c r="F229" s="10"/>
      <c r="G229" s="10"/>
      <c r="H229" s="10"/>
    </row>
    <row r="230" spans="1:8" x14ac:dyDescent="0.2">
      <c r="A230" s="6"/>
      <c r="B230" s="6"/>
      <c r="C230" s="6"/>
      <c r="D230" s="6"/>
      <c r="E230" s="10"/>
      <c r="F230" s="10"/>
      <c r="G230" s="10"/>
      <c r="H230" s="10"/>
    </row>
    <row r="231" spans="1:8" x14ac:dyDescent="0.2">
      <c r="A231" s="6"/>
      <c r="B231" s="6"/>
      <c r="C231" s="6"/>
      <c r="D231" s="6"/>
      <c r="E231" s="10"/>
      <c r="F231" s="10"/>
      <c r="G231" s="10"/>
      <c r="H231" s="10"/>
    </row>
    <row r="232" spans="1:8" x14ac:dyDescent="0.2">
      <c r="A232" s="6"/>
      <c r="B232" s="6"/>
      <c r="C232" s="6"/>
      <c r="D232" s="6"/>
      <c r="E232" s="10"/>
      <c r="F232" s="10"/>
      <c r="G232" s="10"/>
      <c r="H232" s="10"/>
    </row>
    <row r="233" spans="1:8" x14ac:dyDescent="0.2">
      <c r="A233" s="6"/>
      <c r="B233" s="6"/>
      <c r="C233" s="6"/>
      <c r="D233" s="6"/>
      <c r="E233" s="10"/>
      <c r="F233" s="10"/>
      <c r="G233" s="10"/>
      <c r="H233" s="10"/>
    </row>
    <row r="234" spans="1:8" x14ac:dyDescent="0.2">
      <c r="A234" s="6"/>
      <c r="B234" s="6"/>
      <c r="C234" s="6"/>
      <c r="D234" s="6"/>
      <c r="E234" s="10"/>
      <c r="F234" s="10"/>
      <c r="G234" s="10"/>
      <c r="H234" s="10"/>
    </row>
    <row r="235" spans="1:8" x14ac:dyDescent="0.2">
      <c r="A235" s="6"/>
      <c r="B235" s="6"/>
      <c r="C235" s="6"/>
      <c r="D235" s="6"/>
      <c r="E235" s="10"/>
      <c r="F235" s="10"/>
      <c r="G235" s="10"/>
      <c r="H235" s="10"/>
    </row>
    <row r="236" spans="1:8" x14ac:dyDescent="0.2">
      <c r="A236" s="6"/>
      <c r="B236" s="6"/>
      <c r="C236" s="6"/>
      <c r="D236" s="6"/>
      <c r="E236" s="10"/>
      <c r="F236" s="10"/>
      <c r="G236" s="10"/>
      <c r="H236" s="10"/>
    </row>
    <row r="237" spans="1:8" x14ac:dyDescent="0.2">
      <c r="A237" s="6"/>
      <c r="B237" s="6"/>
      <c r="C237" s="6"/>
      <c r="D237" s="6"/>
      <c r="E237" s="10"/>
      <c r="F237" s="10"/>
      <c r="G237" s="10"/>
      <c r="H237" s="10"/>
    </row>
    <row r="238" spans="1:8" x14ac:dyDescent="0.2">
      <c r="A238" s="6"/>
      <c r="B238" s="6"/>
      <c r="C238" s="6"/>
      <c r="D238" s="6"/>
      <c r="E238" s="10"/>
      <c r="F238" s="10"/>
      <c r="G238" s="10"/>
      <c r="H238" s="10"/>
    </row>
    <row r="239" spans="1:8" x14ac:dyDescent="0.2">
      <c r="A239" s="6"/>
      <c r="B239" s="6"/>
      <c r="C239" s="6"/>
      <c r="D239" s="6"/>
      <c r="E239" s="10"/>
      <c r="F239" s="10"/>
      <c r="G239" s="10"/>
      <c r="H239" s="10"/>
    </row>
    <row r="240" spans="1:8" x14ac:dyDescent="0.2">
      <c r="A240" s="6"/>
      <c r="B240" s="6"/>
      <c r="C240" s="6"/>
      <c r="D240" s="6"/>
      <c r="E240" s="10"/>
      <c r="F240" s="10"/>
      <c r="G240" s="10"/>
      <c r="H240" s="10"/>
    </row>
    <row r="241" spans="1:8" x14ac:dyDescent="0.2">
      <c r="A241" s="6"/>
      <c r="B241" s="6"/>
      <c r="C241" s="6"/>
      <c r="D241" s="6"/>
      <c r="E241" s="10"/>
      <c r="F241" s="10"/>
      <c r="G241" s="10"/>
      <c r="H241" s="10"/>
    </row>
    <row r="242" spans="1:8" x14ac:dyDescent="0.2">
      <c r="A242" s="6"/>
      <c r="B242" s="6"/>
      <c r="C242" s="6"/>
      <c r="D242" s="6"/>
      <c r="E242" s="10"/>
      <c r="F242" s="10"/>
      <c r="G242" s="10"/>
      <c r="H242" s="10"/>
    </row>
    <row r="243" spans="1:8" x14ac:dyDescent="0.2">
      <c r="A243" s="6"/>
      <c r="B243" s="6"/>
      <c r="C243" s="6"/>
      <c r="D243" s="6"/>
      <c r="E243" s="10"/>
      <c r="F243" s="10"/>
      <c r="G243" s="10"/>
      <c r="H243" s="10"/>
    </row>
    <row r="244" spans="1:8" x14ac:dyDescent="0.2">
      <c r="A244" s="6"/>
      <c r="B244" s="6"/>
      <c r="C244" s="6"/>
      <c r="D244" s="6"/>
      <c r="E244" s="10"/>
      <c r="F244" s="10"/>
      <c r="G244" s="10"/>
      <c r="H244" s="10"/>
    </row>
    <row r="245" spans="1:8" x14ac:dyDescent="0.2">
      <c r="A245" s="6"/>
      <c r="B245" s="6"/>
      <c r="C245" s="6"/>
      <c r="D245" s="6"/>
      <c r="E245" s="10"/>
      <c r="F245" s="10"/>
      <c r="G245" s="10"/>
      <c r="H245" s="10"/>
    </row>
    <row r="246" spans="1:8" x14ac:dyDescent="0.2">
      <c r="A246" s="6"/>
      <c r="B246" s="6"/>
      <c r="C246" s="6"/>
      <c r="D246" s="6"/>
      <c r="E246" s="10"/>
      <c r="F246" s="10"/>
      <c r="G246" s="10"/>
      <c r="H246" s="10"/>
    </row>
    <row r="247" spans="1:8" x14ac:dyDescent="0.2">
      <c r="A247" s="6"/>
      <c r="B247" s="6"/>
      <c r="C247" s="6"/>
      <c r="D247" s="6"/>
      <c r="E247" s="10"/>
      <c r="F247" s="10"/>
      <c r="G247" s="10"/>
      <c r="H247" s="10"/>
    </row>
    <row r="248" spans="1:8" x14ac:dyDescent="0.2">
      <c r="A248" s="6"/>
      <c r="B248" s="6"/>
      <c r="C248" s="6"/>
      <c r="D248" s="6"/>
      <c r="E248" s="10"/>
      <c r="F248" s="10"/>
      <c r="G248" s="10"/>
      <c r="H248" s="10"/>
    </row>
    <row r="249" spans="1:8" x14ac:dyDescent="0.2">
      <c r="A249" s="6"/>
      <c r="B249" s="6"/>
      <c r="C249" s="6"/>
      <c r="D249" s="6"/>
      <c r="E249" s="10"/>
      <c r="F249" s="10"/>
      <c r="G249" s="10"/>
      <c r="H249" s="10"/>
    </row>
    <row r="250" spans="1:8" x14ac:dyDescent="0.2">
      <c r="A250" s="6"/>
      <c r="B250" s="6"/>
      <c r="C250" s="6"/>
      <c r="D250" s="6"/>
      <c r="E250" s="10"/>
      <c r="F250" s="10"/>
      <c r="G250" s="10"/>
      <c r="H250" s="10"/>
    </row>
    <row r="251" spans="1:8" x14ac:dyDescent="0.2">
      <c r="A251" s="6"/>
      <c r="B251" s="6"/>
      <c r="C251" s="6"/>
      <c r="D251" s="6"/>
      <c r="E251" s="10"/>
      <c r="F251" s="10"/>
      <c r="G251" s="10"/>
      <c r="H251" s="10"/>
    </row>
    <row r="252" spans="1:8" x14ac:dyDescent="0.2">
      <c r="A252" s="6"/>
      <c r="B252" s="6"/>
      <c r="C252" s="6"/>
      <c r="D252" s="6"/>
      <c r="E252" s="10"/>
      <c r="F252" s="10"/>
      <c r="G252" s="10"/>
      <c r="H252" s="10"/>
    </row>
    <row r="253" spans="1:8" x14ac:dyDescent="0.2">
      <c r="A253" s="6"/>
      <c r="B253" s="6"/>
      <c r="C253" s="6"/>
      <c r="D253" s="6"/>
      <c r="E253" s="10"/>
      <c r="F253" s="10"/>
      <c r="G253" s="10"/>
      <c r="H253" s="10"/>
    </row>
    <row r="254" spans="1:8" x14ac:dyDescent="0.2">
      <c r="A254" s="6"/>
      <c r="B254" s="6"/>
      <c r="C254" s="6"/>
      <c r="D254" s="6"/>
      <c r="E254" s="10"/>
      <c r="F254" s="10"/>
      <c r="G254" s="10"/>
      <c r="H254" s="10"/>
    </row>
    <row r="255" spans="1:8" x14ac:dyDescent="0.2">
      <c r="A255" s="6"/>
      <c r="B255" s="6"/>
      <c r="C255" s="6"/>
      <c r="D255" s="6"/>
      <c r="E255" s="10"/>
      <c r="F255" s="10"/>
      <c r="G255" s="10"/>
      <c r="H255" s="10"/>
    </row>
    <row r="256" spans="1:8" x14ac:dyDescent="0.2">
      <c r="A256" s="6"/>
      <c r="B256" s="6"/>
      <c r="C256" s="6"/>
      <c r="D256" s="6"/>
      <c r="E256" s="10"/>
      <c r="F256" s="10"/>
      <c r="G256" s="10"/>
      <c r="H256" s="10"/>
    </row>
    <row r="257" spans="1:8" x14ac:dyDescent="0.2">
      <c r="A257" s="6"/>
      <c r="B257" s="6"/>
      <c r="C257" s="6"/>
      <c r="D257" s="6"/>
      <c r="E257" s="10"/>
      <c r="F257" s="10"/>
      <c r="G257" s="10"/>
      <c r="H257" s="10"/>
    </row>
    <row r="258" spans="1:8" x14ac:dyDescent="0.2">
      <c r="A258" s="6"/>
      <c r="B258" s="6"/>
      <c r="C258" s="6"/>
      <c r="D258" s="6"/>
      <c r="E258" s="10"/>
      <c r="F258" s="10"/>
      <c r="G258" s="10"/>
      <c r="H258" s="10"/>
    </row>
    <row r="259" spans="1:8" x14ac:dyDescent="0.2">
      <c r="A259" s="6"/>
      <c r="B259" s="6"/>
      <c r="C259" s="6"/>
      <c r="D259" s="6"/>
      <c r="E259" s="10"/>
      <c r="F259" s="10"/>
      <c r="G259" s="10"/>
      <c r="H259" s="10"/>
    </row>
    <row r="260" spans="1:8" x14ac:dyDescent="0.2">
      <c r="A260" s="6"/>
      <c r="B260" s="6"/>
      <c r="C260" s="6"/>
      <c r="D260" s="6"/>
      <c r="E260" s="10"/>
      <c r="F260" s="10"/>
      <c r="G260" s="10"/>
      <c r="H260" s="10"/>
    </row>
    <row r="261" spans="1:8" x14ac:dyDescent="0.2">
      <c r="A261" s="6"/>
      <c r="B261" s="6"/>
      <c r="C261" s="6"/>
      <c r="D261" s="6"/>
      <c r="E261" s="10"/>
      <c r="F261" s="10"/>
      <c r="G261" s="10"/>
      <c r="H261" s="10"/>
    </row>
    <row r="262" spans="1:8" x14ac:dyDescent="0.2">
      <c r="A262" s="6"/>
      <c r="B262" s="6"/>
      <c r="C262" s="6"/>
      <c r="D262" s="6"/>
      <c r="E262" s="10"/>
      <c r="F262" s="10"/>
      <c r="G262" s="10"/>
      <c r="H262" s="10"/>
    </row>
    <row r="263" spans="1:8" x14ac:dyDescent="0.2">
      <c r="A263" s="6"/>
      <c r="B263" s="6"/>
      <c r="C263" s="6"/>
      <c r="D263" s="6"/>
      <c r="E263" s="10"/>
      <c r="F263" s="10"/>
      <c r="G263" s="10"/>
      <c r="H263" s="10"/>
    </row>
    <row r="264" spans="1:8" x14ac:dyDescent="0.2">
      <c r="A264" s="6"/>
      <c r="B264" s="6"/>
      <c r="C264" s="6"/>
      <c r="D264" s="6"/>
      <c r="E264" s="10"/>
      <c r="F264" s="10"/>
      <c r="G264" s="10"/>
      <c r="H264" s="10"/>
    </row>
    <row r="265" spans="1:8" x14ac:dyDescent="0.2">
      <c r="A265" s="6"/>
      <c r="B265" s="6"/>
      <c r="C265" s="6"/>
      <c r="D265" s="6"/>
      <c r="E265" s="10"/>
      <c r="F265" s="10"/>
      <c r="G265" s="10"/>
      <c r="H265" s="10"/>
    </row>
    <row r="266" spans="1:8" x14ac:dyDescent="0.2">
      <c r="A266" s="6"/>
      <c r="B266" s="6"/>
      <c r="C266" s="6"/>
      <c r="D266" s="6"/>
      <c r="E266" s="10"/>
      <c r="F266" s="10"/>
      <c r="G266" s="10"/>
      <c r="H266" s="10"/>
    </row>
    <row r="267" spans="1:8" x14ac:dyDescent="0.2">
      <c r="A267" s="6"/>
      <c r="B267" s="6"/>
      <c r="C267" s="6"/>
      <c r="D267" s="6"/>
      <c r="E267" s="10"/>
      <c r="F267" s="10"/>
      <c r="G267" s="10"/>
      <c r="H267" s="10"/>
    </row>
    <row r="268" spans="1:8" x14ac:dyDescent="0.2">
      <c r="A268" s="6"/>
      <c r="B268" s="6"/>
      <c r="C268" s="6"/>
      <c r="D268" s="6"/>
      <c r="E268" s="10"/>
      <c r="F268" s="10"/>
      <c r="G268" s="10"/>
      <c r="H268" s="10"/>
    </row>
    <row r="269" spans="1:8" x14ac:dyDescent="0.2">
      <c r="A269" s="6"/>
      <c r="B269" s="6"/>
      <c r="C269" s="6"/>
      <c r="D269" s="6"/>
      <c r="E269" s="10"/>
      <c r="F269" s="10"/>
      <c r="G269" s="10"/>
      <c r="H269" s="10"/>
    </row>
    <row r="270" spans="1:8" x14ac:dyDescent="0.2">
      <c r="A270" s="6"/>
      <c r="B270" s="6"/>
      <c r="C270" s="6"/>
      <c r="D270" s="6"/>
      <c r="E270" s="10"/>
      <c r="F270" s="10"/>
      <c r="G270" s="10"/>
      <c r="H270" s="10"/>
    </row>
    <row r="271" spans="1:8" x14ac:dyDescent="0.2">
      <c r="A271" s="6"/>
      <c r="B271" s="6"/>
      <c r="C271" s="6"/>
      <c r="D271" s="6"/>
      <c r="E271" s="10"/>
      <c r="F271" s="10"/>
      <c r="G271" s="10"/>
      <c r="H271" s="10"/>
    </row>
    <row r="272" spans="1:8" x14ac:dyDescent="0.2">
      <c r="A272" s="6"/>
      <c r="B272" s="6"/>
      <c r="C272" s="6"/>
      <c r="D272" s="6"/>
      <c r="E272" s="10"/>
      <c r="F272" s="10"/>
      <c r="G272" s="10"/>
      <c r="H272" s="10"/>
    </row>
    <row r="273" spans="1:8" x14ac:dyDescent="0.2">
      <c r="A273" s="6"/>
      <c r="B273" s="6"/>
      <c r="C273" s="6"/>
      <c r="D273" s="6"/>
      <c r="E273" s="10"/>
      <c r="F273" s="10"/>
      <c r="G273" s="10"/>
      <c r="H273" s="10"/>
    </row>
    <row r="274" spans="1:8" x14ac:dyDescent="0.2">
      <c r="A274" s="6"/>
      <c r="B274" s="6"/>
      <c r="C274" s="6"/>
      <c r="D274" s="6"/>
      <c r="E274" s="10"/>
      <c r="F274" s="10"/>
      <c r="G274" s="10"/>
      <c r="H274" s="10"/>
    </row>
    <row r="275" spans="1:8" x14ac:dyDescent="0.2">
      <c r="A275" s="6"/>
      <c r="B275" s="6"/>
      <c r="C275" s="6"/>
      <c r="D275" s="6"/>
      <c r="E275" s="10"/>
      <c r="F275" s="10"/>
      <c r="G275" s="10"/>
      <c r="H275" s="10"/>
    </row>
    <row r="276" spans="1:8" x14ac:dyDescent="0.2">
      <c r="A276" s="6"/>
      <c r="B276" s="6"/>
      <c r="C276" s="6"/>
      <c r="D276" s="6"/>
      <c r="E276" s="10"/>
      <c r="F276" s="10"/>
      <c r="G276" s="10"/>
      <c r="H276" s="10"/>
    </row>
    <row r="277" spans="1:8" x14ac:dyDescent="0.2">
      <c r="A277" s="6"/>
      <c r="B277" s="6"/>
      <c r="C277" s="6"/>
      <c r="D277" s="6"/>
      <c r="E277" s="10"/>
      <c r="F277" s="10"/>
      <c r="G277" s="10"/>
      <c r="H277" s="10"/>
    </row>
    <row r="278" spans="1:8" x14ac:dyDescent="0.2">
      <c r="A278" s="6"/>
      <c r="B278" s="6"/>
      <c r="C278" s="6"/>
      <c r="D278" s="6"/>
      <c r="E278" s="10"/>
      <c r="F278" s="10"/>
      <c r="G278" s="10"/>
      <c r="H278" s="10"/>
    </row>
    <row r="279" spans="1:8" x14ac:dyDescent="0.2">
      <c r="A279" s="6"/>
      <c r="B279" s="6"/>
      <c r="C279" s="6"/>
      <c r="D279" s="6"/>
      <c r="E279" s="10"/>
      <c r="F279" s="10"/>
      <c r="G279" s="10"/>
      <c r="H279" s="10"/>
    </row>
    <row r="280" spans="1:8" x14ac:dyDescent="0.2">
      <c r="A280" s="6"/>
      <c r="B280" s="6"/>
      <c r="C280" s="6"/>
      <c r="D280" s="6"/>
      <c r="E280" s="10"/>
      <c r="F280" s="10"/>
      <c r="G280" s="10"/>
      <c r="H280" s="10"/>
    </row>
    <row r="281" spans="1:8" x14ac:dyDescent="0.2">
      <c r="A281" s="6"/>
      <c r="B281" s="6"/>
      <c r="C281" s="6"/>
      <c r="D281" s="6"/>
      <c r="E281" s="10"/>
      <c r="F281" s="10"/>
      <c r="G281" s="10"/>
      <c r="H281" s="10"/>
    </row>
    <row r="282" spans="1:8" x14ac:dyDescent="0.2">
      <c r="A282" s="6"/>
      <c r="B282" s="6"/>
      <c r="C282" s="6"/>
      <c r="D282" s="6"/>
      <c r="E282" s="10"/>
      <c r="F282" s="10"/>
      <c r="G282" s="10"/>
      <c r="H282" s="10"/>
    </row>
    <row r="283" spans="1:8" x14ac:dyDescent="0.2">
      <c r="A283" s="6"/>
      <c r="B283" s="6"/>
      <c r="C283" s="6"/>
      <c r="D283" s="6"/>
      <c r="E283" s="10"/>
      <c r="F283" s="10"/>
      <c r="G283" s="10"/>
      <c r="H283" s="10"/>
    </row>
    <row r="284" spans="1:8" x14ac:dyDescent="0.2">
      <c r="A284" s="6"/>
      <c r="B284" s="6"/>
      <c r="C284" s="6"/>
      <c r="D284" s="6"/>
      <c r="E284" s="10"/>
      <c r="F284" s="10"/>
      <c r="G284" s="10"/>
      <c r="H284" s="10"/>
    </row>
    <row r="285" spans="1:8" x14ac:dyDescent="0.2">
      <c r="A285" s="6"/>
      <c r="B285" s="6"/>
      <c r="C285" s="6"/>
      <c r="D285" s="6"/>
      <c r="E285" s="10"/>
      <c r="F285" s="10"/>
      <c r="G285" s="10"/>
      <c r="H285" s="10"/>
    </row>
    <row r="286" spans="1:8" x14ac:dyDescent="0.2">
      <c r="A286" s="6"/>
      <c r="B286" s="6"/>
      <c r="C286" s="6"/>
      <c r="D286" s="6"/>
      <c r="E286" s="10"/>
      <c r="F286" s="10"/>
      <c r="G286" s="10"/>
      <c r="H286" s="10"/>
    </row>
    <row r="287" spans="1:8" x14ac:dyDescent="0.2">
      <c r="A287" s="6"/>
      <c r="B287" s="6"/>
      <c r="C287" s="6"/>
      <c r="D287" s="6"/>
      <c r="E287" s="10"/>
      <c r="F287" s="10"/>
      <c r="G287" s="10"/>
      <c r="H287" s="10"/>
    </row>
    <row r="288" spans="1:8" x14ac:dyDescent="0.2">
      <c r="A288" s="6"/>
      <c r="B288" s="6"/>
      <c r="C288" s="6"/>
      <c r="D288" s="6"/>
      <c r="E288" s="10"/>
      <c r="F288" s="10"/>
      <c r="G288" s="10"/>
      <c r="H288" s="10"/>
    </row>
    <row r="289" spans="1:8" x14ac:dyDescent="0.2">
      <c r="A289" s="6"/>
      <c r="B289" s="6"/>
      <c r="C289" s="6"/>
      <c r="D289" s="6"/>
      <c r="E289" s="10"/>
      <c r="F289" s="10"/>
      <c r="G289" s="10"/>
      <c r="H289" s="10"/>
    </row>
    <row r="290" spans="1:8" x14ac:dyDescent="0.2">
      <c r="A290" s="6"/>
      <c r="B290" s="6"/>
      <c r="C290" s="6"/>
      <c r="D290" s="6"/>
      <c r="E290" s="10"/>
      <c r="F290" s="10"/>
      <c r="G290" s="10"/>
      <c r="H290" s="10"/>
    </row>
    <row r="291" spans="1:8" x14ac:dyDescent="0.2">
      <c r="A291" s="6"/>
      <c r="B291" s="6"/>
      <c r="C291" s="6"/>
      <c r="D291" s="6"/>
      <c r="E291" s="10"/>
      <c r="F291" s="10"/>
      <c r="G291" s="10"/>
      <c r="H291" s="10"/>
    </row>
    <row r="292" spans="1:8" x14ac:dyDescent="0.2">
      <c r="A292" s="6"/>
      <c r="B292" s="6"/>
      <c r="C292" s="6"/>
      <c r="D292" s="6"/>
      <c r="E292" s="10"/>
      <c r="F292" s="10"/>
      <c r="G292" s="10"/>
      <c r="H292" s="10"/>
    </row>
    <row r="293" spans="1:8" x14ac:dyDescent="0.2">
      <c r="A293" s="6"/>
      <c r="B293" s="6"/>
      <c r="C293" s="6"/>
      <c r="D293" s="6"/>
      <c r="E293" s="10"/>
      <c r="F293" s="10"/>
      <c r="G293" s="10"/>
      <c r="H293" s="10"/>
    </row>
    <row r="294" spans="1:8" x14ac:dyDescent="0.2">
      <c r="A294" s="6"/>
      <c r="B294" s="6"/>
      <c r="C294" s="6"/>
      <c r="D294" s="6"/>
      <c r="E294" s="10"/>
      <c r="F294" s="10"/>
      <c r="G294" s="10"/>
      <c r="H294" s="10"/>
    </row>
    <row r="295" spans="1:8" x14ac:dyDescent="0.2">
      <c r="A295" s="6"/>
      <c r="B295" s="6"/>
      <c r="C295" s="6"/>
      <c r="D295" s="6"/>
      <c r="E295" s="10"/>
      <c r="F295" s="10"/>
      <c r="G295" s="10"/>
      <c r="H295" s="10"/>
    </row>
    <row r="296" spans="1:8" x14ac:dyDescent="0.2">
      <c r="A296" s="6"/>
      <c r="B296" s="6"/>
      <c r="C296" s="6"/>
      <c r="D296" s="6"/>
      <c r="E296" s="10"/>
      <c r="F296" s="10"/>
      <c r="G296" s="10"/>
      <c r="H296" s="10"/>
    </row>
    <row r="297" spans="1:8" x14ac:dyDescent="0.2">
      <c r="A297" s="6"/>
      <c r="B297" s="6"/>
      <c r="C297" s="6"/>
      <c r="D297" s="6"/>
      <c r="E297" s="10"/>
      <c r="F297" s="10"/>
      <c r="G297" s="10"/>
      <c r="H297" s="10"/>
    </row>
    <row r="298" spans="1:8" x14ac:dyDescent="0.2">
      <c r="A298" s="6"/>
      <c r="B298" s="6"/>
      <c r="C298" s="6"/>
      <c r="D298" s="6"/>
      <c r="E298" s="10"/>
      <c r="F298" s="10"/>
      <c r="G298" s="10"/>
      <c r="H298" s="10"/>
    </row>
    <row r="299" spans="1:8" x14ac:dyDescent="0.2">
      <c r="A299" s="6"/>
      <c r="B299" s="6"/>
      <c r="C299" s="6"/>
      <c r="D299" s="6"/>
      <c r="E299" s="10"/>
      <c r="F299" s="10"/>
      <c r="G299" s="10"/>
      <c r="H299" s="10"/>
    </row>
    <row r="300" spans="1:8" x14ac:dyDescent="0.2">
      <c r="A300" s="6"/>
      <c r="B300" s="6"/>
      <c r="C300" s="6"/>
      <c r="D300" s="6"/>
      <c r="E300" s="10"/>
      <c r="F300" s="10"/>
      <c r="G300" s="10"/>
      <c r="H300" s="10"/>
    </row>
    <row r="301" spans="1:8" x14ac:dyDescent="0.2">
      <c r="A301" s="6"/>
      <c r="B301" s="6"/>
      <c r="C301" s="6"/>
      <c r="D301" s="6"/>
      <c r="E301" s="10"/>
      <c r="F301" s="10"/>
      <c r="G301" s="10"/>
      <c r="H301" s="10"/>
    </row>
    <row r="302" spans="1:8" x14ac:dyDescent="0.2">
      <c r="A302" s="6"/>
      <c r="B302" s="6"/>
      <c r="C302" s="6"/>
      <c r="D302" s="6"/>
      <c r="E302" s="10"/>
      <c r="F302" s="10"/>
      <c r="G302" s="10"/>
      <c r="H302" s="10"/>
    </row>
    <row r="303" spans="1:8" x14ac:dyDescent="0.2">
      <c r="A303" s="6"/>
      <c r="B303" s="6"/>
      <c r="C303" s="6"/>
      <c r="D303" s="6"/>
      <c r="E303" s="10"/>
      <c r="F303" s="10"/>
      <c r="G303" s="10"/>
      <c r="H303" s="10"/>
    </row>
    <row r="304" spans="1:8" x14ac:dyDescent="0.2">
      <c r="A304" s="6"/>
      <c r="B304" s="6"/>
      <c r="C304" s="6"/>
      <c r="D304" s="6"/>
      <c r="E304" s="10"/>
      <c r="F304" s="10"/>
      <c r="G304" s="10"/>
      <c r="H304" s="10"/>
    </row>
    <row r="305" spans="1:8" x14ac:dyDescent="0.2">
      <c r="A305" s="6"/>
      <c r="B305" s="6"/>
      <c r="C305" s="6"/>
      <c r="D305" s="6"/>
      <c r="E305" s="10"/>
      <c r="F305" s="10"/>
      <c r="G305" s="10"/>
      <c r="H305" s="10"/>
    </row>
    <row r="306" spans="1:8" x14ac:dyDescent="0.2">
      <c r="A306" s="6"/>
      <c r="B306" s="6"/>
      <c r="C306" s="6"/>
      <c r="D306" s="6"/>
      <c r="E306" s="10"/>
      <c r="F306" s="10"/>
      <c r="G306" s="10"/>
      <c r="H306" s="10"/>
    </row>
    <row r="307" spans="1:8" x14ac:dyDescent="0.2">
      <c r="A307" s="6"/>
      <c r="B307" s="6"/>
      <c r="C307" s="6"/>
      <c r="D307" s="6"/>
      <c r="E307" s="10"/>
      <c r="F307" s="10"/>
      <c r="G307" s="10"/>
      <c r="H307" s="10"/>
    </row>
    <row r="308" spans="1:8" x14ac:dyDescent="0.2">
      <c r="A308" s="6"/>
      <c r="B308" s="6"/>
      <c r="C308" s="6"/>
      <c r="D308" s="6"/>
      <c r="E308" s="10"/>
      <c r="F308" s="10"/>
      <c r="G308" s="10"/>
      <c r="H308" s="10"/>
    </row>
    <row r="309" spans="1:8" x14ac:dyDescent="0.2">
      <c r="A309" s="6"/>
      <c r="B309" s="6"/>
      <c r="C309" s="6"/>
      <c r="D309" s="6"/>
      <c r="E309" s="10"/>
      <c r="F309" s="10"/>
      <c r="G309" s="10"/>
      <c r="H309" s="10"/>
    </row>
    <row r="310" spans="1:8" x14ac:dyDescent="0.2">
      <c r="A310" s="6"/>
      <c r="B310" s="6"/>
      <c r="C310" s="6"/>
      <c r="D310" s="6"/>
      <c r="E310" s="10"/>
      <c r="F310" s="10"/>
      <c r="G310" s="10"/>
      <c r="H310" s="10"/>
    </row>
    <row r="311" spans="1:8" x14ac:dyDescent="0.2">
      <c r="A311" s="6"/>
      <c r="B311" s="6"/>
      <c r="C311" s="6"/>
      <c r="D311" s="6"/>
      <c r="E311" s="10"/>
      <c r="F311" s="10"/>
      <c r="G311" s="10"/>
      <c r="H311" s="10"/>
    </row>
    <row r="312" spans="1:8" x14ac:dyDescent="0.2">
      <c r="A312" s="6"/>
      <c r="B312" s="6"/>
      <c r="C312" s="6"/>
      <c r="D312" s="6"/>
      <c r="E312" s="10"/>
      <c r="F312" s="10"/>
      <c r="G312" s="10"/>
      <c r="H312" s="10"/>
    </row>
    <row r="313" spans="1:8" x14ac:dyDescent="0.2">
      <c r="A313" s="6"/>
      <c r="B313" s="6"/>
      <c r="C313" s="6"/>
      <c r="D313" s="6"/>
      <c r="E313" s="10"/>
      <c r="F313" s="10"/>
      <c r="G313" s="10"/>
      <c r="H313" s="10"/>
    </row>
    <row r="314" spans="1:8" x14ac:dyDescent="0.2">
      <c r="A314" s="6"/>
      <c r="B314" s="6"/>
      <c r="C314" s="6"/>
      <c r="D314" s="6"/>
      <c r="E314" s="10"/>
      <c r="F314" s="10"/>
      <c r="G314" s="10"/>
      <c r="H314" s="10"/>
    </row>
    <row r="315" spans="1:8" x14ac:dyDescent="0.2">
      <c r="A315" s="6"/>
      <c r="B315" s="6"/>
      <c r="C315" s="6"/>
      <c r="D315" s="6"/>
      <c r="E315" s="10"/>
      <c r="F315" s="10"/>
      <c r="G315" s="10"/>
      <c r="H315" s="10"/>
    </row>
    <row r="316" spans="1:8" x14ac:dyDescent="0.2">
      <c r="A316" s="6"/>
      <c r="B316" s="6"/>
      <c r="C316" s="6"/>
      <c r="D316" s="6"/>
      <c r="E316" s="10"/>
      <c r="F316" s="10"/>
      <c r="G316" s="10"/>
      <c r="H316" s="10"/>
    </row>
    <row r="317" spans="1:8" x14ac:dyDescent="0.2">
      <c r="A317" s="6"/>
      <c r="B317" s="6"/>
      <c r="C317" s="6"/>
      <c r="D317" s="6"/>
      <c r="E317" s="10"/>
      <c r="F317" s="10"/>
      <c r="G317" s="10"/>
      <c r="H317" s="10"/>
    </row>
    <row r="318" spans="1:8" x14ac:dyDescent="0.2">
      <c r="A318" s="6"/>
      <c r="B318" s="6"/>
      <c r="C318" s="6"/>
      <c r="D318" s="6"/>
      <c r="E318" s="10"/>
      <c r="F318" s="10"/>
      <c r="G318" s="10"/>
      <c r="H318" s="10"/>
    </row>
    <row r="319" spans="1:8" x14ac:dyDescent="0.2">
      <c r="A319" s="6"/>
      <c r="B319" s="6"/>
      <c r="C319" s="6"/>
      <c r="D319" s="6"/>
      <c r="E319" s="10"/>
      <c r="F319" s="10"/>
      <c r="G319" s="10"/>
      <c r="H319" s="10"/>
    </row>
    <row r="320" spans="1:8" x14ac:dyDescent="0.2">
      <c r="A320" s="6"/>
      <c r="B320" s="6"/>
      <c r="C320" s="6"/>
      <c r="D320" s="6"/>
      <c r="E320" s="10"/>
      <c r="F320" s="10"/>
      <c r="G320" s="10"/>
      <c r="H320" s="10"/>
    </row>
    <row r="321" spans="1:8" x14ac:dyDescent="0.2">
      <c r="A321" s="6"/>
      <c r="B321" s="6"/>
      <c r="C321" s="6"/>
      <c r="D321" s="6"/>
      <c r="E321" s="10"/>
      <c r="F321" s="10"/>
      <c r="G321" s="10"/>
      <c r="H321" s="10"/>
    </row>
    <row r="322" spans="1:8" x14ac:dyDescent="0.2">
      <c r="A322" s="6"/>
      <c r="B322" s="6"/>
      <c r="C322" s="6"/>
      <c r="D322" s="6"/>
      <c r="E322" s="10"/>
      <c r="F322" s="10"/>
      <c r="G322" s="10"/>
      <c r="H322" s="10"/>
    </row>
    <row r="323" spans="1:8" x14ac:dyDescent="0.2">
      <c r="A323" s="6"/>
      <c r="B323" s="6"/>
      <c r="C323" s="6"/>
      <c r="D323" s="6"/>
      <c r="E323" s="10"/>
      <c r="F323" s="10"/>
      <c r="G323" s="10"/>
      <c r="H323" s="10"/>
    </row>
    <row r="324" spans="1:8" x14ac:dyDescent="0.2">
      <c r="A324" s="6"/>
      <c r="B324" s="6"/>
      <c r="C324" s="6"/>
      <c r="D324" s="6"/>
      <c r="E324" s="10"/>
      <c r="F324" s="10"/>
      <c r="G324" s="10"/>
      <c r="H324" s="10"/>
    </row>
    <row r="325" spans="1:8" x14ac:dyDescent="0.2">
      <c r="A325" s="6"/>
      <c r="B325" s="6"/>
      <c r="C325" s="6"/>
      <c r="D325" s="6"/>
      <c r="E325" s="10"/>
      <c r="F325" s="10"/>
      <c r="G325" s="10"/>
      <c r="H325" s="10"/>
    </row>
    <row r="326" spans="1:8" x14ac:dyDescent="0.2">
      <c r="A326" s="6"/>
      <c r="B326" s="6"/>
      <c r="C326" s="6"/>
      <c r="D326" s="6"/>
      <c r="E326" s="10"/>
      <c r="F326" s="10"/>
      <c r="G326" s="10"/>
      <c r="H326" s="10"/>
    </row>
    <row r="327" spans="1:8" x14ac:dyDescent="0.2">
      <c r="A327" s="6"/>
      <c r="B327" s="6"/>
      <c r="C327" s="6"/>
      <c r="D327" s="6"/>
      <c r="E327" s="10"/>
      <c r="F327" s="10"/>
      <c r="G327" s="10"/>
      <c r="H327" s="10"/>
    </row>
    <row r="328" spans="1:8" x14ac:dyDescent="0.2">
      <c r="A328" s="6"/>
      <c r="B328" s="6"/>
      <c r="C328" s="6"/>
      <c r="D328" s="6"/>
      <c r="E328" s="10"/>
      <c r="F328" s="10"/>
      <c r="G328" s="10"/>
      <c r="H328" s="10"/>
    </row>
    <row r="329" spans="1:8" x14ac:dyDescent="0.2">
      <c r="A329" s="6"/>
      <c r="B329" s="6"/>
      <c r="C329" s="6"/>
      <c r="D329" s="6"/>
      <c r="E329" s="10"/>
      <c r="F329" s="10"/>
      <c r="G329" s="10"/>
      <c r="H329" s="10"/>
    </row>
    <row r="330" spans="1:8" x14ac:dyDescent="0.2">
      <c r="A330" s="6"/>
      <c r="B330" s="6"/>
      <c r="C330" s="6"/>
      <c r="D330" s="6"/>
      <c r="E330" s="10"/>
      <c r="F330" s="10"/>
      <c r="G330" s="10"/>
      <c r="H330" s="10"/>
    </row>
    <row r="331" spans="1:8" x14ac:dyDescent="0.2">
      <c r="A331" s="6"/>
      <c r="B331" s="6"/>
      <c r="C331" s="6"/>
      <c r="D331" s="6"/>
      <c r="E331" s="10"/>
      <c r="F331" s="10"/>
      <c r="G331" s="10"/>
      <c r="H331" s="10"/>
    </row>
    <row r="332" spans="1:8" x14ac:dyDescent="0.2">
      <c r="A332" s="6"/>
      <c r="B332" s="6"/>
      <c r="C332" s="6"/>
      <c r="D332" s="6"/>
      <c r="E332" s="10"/>
      <c r="F332" s="10"/>
      <c r="G332" s="10"/>
      <c r="H332" s="10"/>
    </row>
    <row r="333" spans="1:8" x14ac:dyDescent="0.2">
      <c r="A333" s="6"/>
      <c r="B333" s="6"/>
      <c r="C333" s="6"/>
      <c r="D333" s="6"/>
      <c r="E333" s="10"/>
      <c r="F333" s="10"/>
      <c r="G333" s="10"/>
      <c r="H333" s="10"/>
    </row>
    <row r="334" spans="1:8" x14ac:dyDescent="0.2">
      <c r="A334" s="6"/>
      <c r="B334" s="6"/>
      <c r="C334" s="6"/>
      <c r="D334" s="6"/>
      <c r="E334" s="10"/>
      <c r="F334" s="10"/>
      <c r="G334" s="10"/>
      <c r="H334" s="10"/>
    </row>
    <row r="335" spans="1:8" x14ac:dyDescent="0.2">
      <c r="A335" s="6"/>
      <c r="B335" s="6"/>
      <c r="C335" s="6"/>
      <c r="D335" s="6"/>
      <c r="E335" s="10"/>
      <c r="F335" s="10"/>
      <c r="G335" s="10"/>
      <c r="H335" s="10"/>
    </row>
    <row r="336" spans="1:8" x14ac:dyDescent="0.2">
      <c r="A336" s="6"/>
      <c r="B336" s="6"/>
      <c r="C336" s="6"/>
      <c r="D336" s="6"/>
      <c r="E336" s="10"/>
      <c r="F336" s="10"/>
      <c r="G336" s="10"/>
      <c r="H336" s="10"/>
    </row>
    <row r="337" spans="1:8" x14ac:dyDescent="0.2">
      <c r="A337" s="6"/>
      <c r="B337" s="6"/>
      <c r="C337" s="6"/>
      <c r="D337" s="6"/>
      <c r="E337" s="10"/>
      <c r="F337" s="10"/>
      <c r="G337" s="10"/>
      <c r="H337" s="10"/>
    </row>
    <row r="338" spans="1:8" x14ac:dyDescent="0.2">
      <c r="A338" s="6"/>
      <c r="B338" s="6"/>
      <c r="C338" s="6"/>
      <c r="D338" s="6"/>
      <c r="E338" s="10"/>
      <c r="F338" s="10"/>
      <c r="G338" s="10"/>
      <c r="H338" s="10"/>
    </row>
    <row r="339" spans="1:8" x14ac:dyDescent="0.2">
      <c r="A339" s="6"/>
      <c r="B339" s="6"/>
      <c r="C339" s="6"/>
      <c r="D339" s="6"/>
      <c r="E339" s="10"/>
      <c r="F339" s="10"/>
      <c r="G339" s="10"/>
      <c r="H339" s="10"/>
    </row>
    <row r="340" spans="1:8" x14ac:dyDescent="0.2">
      <c r="A340" s="6"/>
      <c r="B340" s="6"/>
      <c r="C340" s="6"/>
      <c r="D340" s="6"/>
      <c r="E340" s="10"/>
      <c r="F340" s="10"/>
      <c r="G340" s="10"/>
      <c r="H340" s="10"/>
    </row>
    <row r="341" spans="1:8" x14ac:dyDescent="0.2">
      <c r="A341" s="6"/>
      <c r="B341" s="6"/>
      <c r="C341" s="6"/>
      <c r="D341" s="6"/>
      <c r="E341" s="10"/>
      <c r="F341" s="10"/>
      <c r="G341" s="10"/>
      <c r="H341" s="10"/>
    </row>
    <row r="342" spans="1:8" x14ac:dyDescent="0.2">
      <c r="A342" s="6"/>
      <c r="B342" s="6"/>
      <c r="C342" s="6"/>
      <c r="D342" s="6"/>
      <c r="E342" s="10"/>
      <c r="F342" s="10"/>
      <c r="G342" s="10"/>
      <c r="H342" s="10"/>
    </row>
    <row r="343" spans="1:8" x14ac:dyDescent="0.2">
      <c r="A343" s="6"/>
      <c r="B343" s="6"/>
      <c r="C343" s="6"/>
      <c r="D343" s="6"/>
      <c r="E343" s="10"/>
      <c r="F343" s="10"/>
      <c r="G343" s="10"/>
      <c r="H343" s="10"/>
    </row>
    <row r="344" spans="1:8" x14ac:dyDescent="0.2">
      <c r="A344" s="6"/>
      <c r="B344" s="6"/>
      <c r="C344" s="6"/>
      <c r="D344" s="6"/>
      <c r="E344" s="10"/>
      <c r="F344" s="10"/>
      <c r="G344" s="10"/>
      <c r="H344" s="10"/>
    </row>
    <row r="345" spans="1:8" x14ac:dyDescent="0.2">
      <c r="A345" s="6"/>
      <c r="B345" s="6"/>
      <c r="C345" s="6"/>
      <c r="D345" s="6"/>
      <c r="E345" s="10"/>
      <c r="F345" s="10"/>
      <c r="G345" s="10"/>
      <c r="H345" s="10"/>
    </row>
    <row r="346" spans="1:8" x14ac:dyDescent="0.2">
      <c r="A346" s="6"/>
      <c r="B346" s="6"/>
      <c r="C346" s="6"/>
      <c r="D346" s="6"/>
      <c r="E346" s="10"/>
      <c r="F346" s="10"/>
      <c r="G346" s="10"/>
      <c r="H346" s="10"/>
    </row>
    <row r="347" spans="1:8" x14ac:dyDescent="0.2">
      <c r="A347" s="6"/>
      <c r="B347" s="6"/>
      <c r="C347" s="6"/>
      <c r="D347" s="6"/>
      <c r="E347" s="10"/>
      <c r="F347" s="10"/>
      <c r="G347" s="10"/>
      <c r="H347" s="10"/>
    </row>
    <row r="348" spans="1:8" x14ac:dyDescent="0.2">
      <c r="A348" s="6"/>
      <c r="B348" s="6"/>
      <c r="C348" s="6"/>
      <c r="D348" s="6"/>
      <c r="E348" s="10"/>
      <c r="F348" s="10"/>
      <c r="G348" s="10"/>
      <c r="H348" s="10"/>
    </row>
    <row r="349" spans="1:8" x14ac:dyDescent="0.2">
      <c r="A349" s="6"/>
      <c r="B349" s="6"/>
      <c r="C349" s="6"/>
      <c r="D349" s="6"/>
      <c r="E349" s="10"/>
      <c r="F349" s="10"/>
      <c r="G349" s="10"/>
      <c r="H349" s="10"/>
    </row>
    <row r="350" spans="1:8" x14ac:dyDescent="0.2">
      <c r="A350" s="6"/>
      <c r="B350" s="6"/>
      <c r="C350" s="6"/>
      <c r="D350" s="6"/>
      <c r="E350" s="10"/>
      <c r="F350" s="10"/>
      <c r="G350" s="10"/>
      <c r="H350" s="10"/>
    </row>
    <row r="351" spans="1:8" x14ac:dyDescent="0.2">
      <c r="A351" s="6"/>
      <c r="B351" s="6"/>
      <c r="C351" s="6"/>
      <c r="D351" s="6"/>
      <c r="E351" s="10"/>
      <c r="F351" s="10"/>
      <c r="G351" s="10"/>
      <c r="H351" s="10"/>
    </row>
    <row r="352" spans="1:8" x14ac:dyDescent="0.2">
      <c r="A352" s="6"/>
      <c r="B352" s="6"/>
      <c r="C352" s="6"/>
      <c r="D352" s="6"/>
      <c r="E352" s="10"/>
      <c r="F352" s="10"/>
      <c r="G352" s="10"/>
      <c r="H352" s="10"/>
    </row>
    <row r="353" spans="1:8" x14ac:dyDescent="0.2">
      <c r="A353" s="6"/>
      <c r="B353" s="6"/>
      <c r="C353" s="6"/>
      <c r="D353" s="6"/>
      <c r="E353" s="10"/>
      <c r="F353" s="10"/>
      <c r="G353" s="10"/>
      <c r="H353" s="10"/>
    </row>
    <row r="354" spans="1:8" x14ac:dyDescent="0.2">
      <c r="A354" s="6"/>
      <c r="B354" s="6"/>
      <c r="C354" s="6"/>
      <c r="D354" s="6"/>
      <c r="E354" s="10"/>
      <c r="F354" s="10"/>
      <c r="G354" s="10"/>
      <c r="H354" s="10"/>
    </row>
    <row r="355" spans="1:8" x14ac:dyDescent="0.2">
      <c r="A355" s="6"/>
      <c r="B355" s="6"/>
      <c r="C355" s="6"/>
      <c r="D355" s="6"/>
      <c r="E355" s="10"/>
      <c r="F355" s="10"/>
      <c r="G355" s="10"/>
      <c r="H355" s="10"/>
    </row>
    <row r="356" spans="1:8" x14ac:dyDescent="0.2">
      <c r="A356" s="6"/>
      <c r="B356" s="6"/>
      <c r="C356" s="6"/>
      <c r="D356" s="6"/>
      <c r="E356" s="10"/>
      <c r="F356" s="10"/>
      <c r="G356" s="10"/>
      <c r="H356" s="10"/>
    </row>
    <row r="357" spans="1:8" x14ac:dyDescent="0.2">
      <c r="A357" s="6"/>
      <c r="B357" s="6"/>
      <c r="C357" s="6"/>
      <c r="D357" s="6"/>
      <c r="E357" s="10"/>
      <c r="F357" s="10"/>
      <c r="G357" s="10"/>
      <c r="H357" s="10"/>
    </row>
    <row r="358" spans="1:8" x14ac:dyDescent="0.2">
      <c r="A358" s="6"/>
      <c r="B358" s="6"/>
      <c r="C358" s="6"/>
      <c r="D358" s="6"/>
      <c r="E358" s="10"/>
      <c r="F358" s="10"/>
      <c r="G358" s="10"/>
      <c r="H358" s="10"/>
    </row>
    <row r="359" spans="1:8" x14ac:dyDescent="0.2">
      <c r="A359" s="6"/>
      <c r="B359" s="6"/>
      <c r="C359" s="6"/>
      <c r="D359" s="6"/>
      <c r="E359" s="10"/>
      <c r="F359" s="10"/>
      <c r="G359" s="10"/>
      <c r="H359" s="10"/>
    </row>
    <row r="360" spans="1:8" x14ac:dyDescent="0.2">
      <c r="A360" s="6"/>
      <c r="B360" s="6"/>
      <c r="C360" s="6"/>
      <c r="D360" s="6"/>
      <c r="E360" s="10"/>
      <c r="F360" s="10"/>
      <c r="G360" s="10"/>
      <c r="H360" s="10"/>
    </row>
    <row r="361" spans="1:8" x14ac:dyDescent="0.2">
      <c r="A361" s="6"/>
      <c r="B361" s="6"/>
      <c r="C361" s="6"/>
      <c r="D361" s="6"/>
      <c r="E361" s="10"/>
      <c r="F361" s="10"/>
      <c r="G361" s="10"/>
      <c r="H361" s="10"/>
    </row>
    <row r="362" spans="1:8" x14ac:dyDescent="0.2">
      <c r="A362" s="6"/>
      <c r="B362" s="6"/>
      <c r="C362" s="6"/>
      <c r="D362" s="6"/>
      <c r="E362" s="10"/>
      <c r="F362" s="10"/>
      <c r="G362" s="10"/>
      <c r="H362" s="10"/>
    </row>
    <row r="363" spans="1:8" x14ac:dyDescent="0.2">
      <c r="A363" s="6"/>
      <c r="B363" s="6"/>
      <c r="C363" s="6"/>
      <c r="D363" s="6"/>
      <c r="E363" s="10"/>
      <c r="F363" s="10"/>
      <c r="G363" s="10"/>
      <c r="H363" s="10"/>
    </row>
    <row r="364" spans="1:8" x14ac:dyDescent="0.2">
      <c r="A364" s="6"/>
      <c r="B364" s="6"/>
      <c r="C364" s="6"/>
      <c r="D364" s="6"/>
      <c r="E364" s="10"/>
      <c r="F364" s="10"/>
      <c r="G364" s="10"/>
      <c r="H364" s="10"/>
    </row>
    <row r="365" spans="1:8" x14ac:dyDescent="0.2">
      <c r="A365" s="6"/>
      <c r="B365" s="6"/>
      <c r="C365" s="6"/>
      <c r="D365" s="6"/>
      <c r="E365" s="10"/>
      <c r="F365" s="10"/>
      <c r="G365" s="10"/>
      <c r="H365" s="10"/>
    </row>
    <row r="366" spans="1:8" x14ac:dyDescent="0.2">
      <c r="A366" s="6"/>
      <c r="B366" s="6"/>
      <c r="C366" s="6"/>
      <c r="D366" s="6"/>
      <c r="E366" s="10"/>
      <c r="F366" s="10"/>
      <c r="G366" s="10"/>
      <c r="H366" s="10"/>
    </row>
    <row r="367" spans="1:8" x14ac:dyDescent="0.2">
      <c r="A367" s="6"/>
      <c r="B367" s="6"/>
      <c r="C367" s="6"/>
      <c r="D367" s="6"/>
      <c r="E367" s="10"/>
      <c r="F367" s="10"/>
      <c r="G367" s="10"/>
      <c r="H367" s="10"/>
    </row>
    <row r="368" spans="1:8" x14ac:dyDescent="0.2">
      <c r="A368" s="6"/>
      <c r="B368" s="6"/>
      <c r="C368" s="6"/>
      <c r="D368" s="6"/>
      <c r="E368" s="10"/>
      <c r="F368" s="10"/>
      <c r="G368" s="10"/>
      <c r="H368" s="10"/>
    </row>
    <row r="369" spans="1:8" x14ac:dyDescent="0.2">
      <c r="A369" s="6"/>
      <c r="B369" s="6"/>
      <c r="C369" s="6"/>
      <c r="D369" s="6"/>
      <c r="E369" s="10"/>
      <c r="F369" s="10"/>
      <c r="G369" s="10"/>
      <c r="H369" s="10"/>
    </row>
    <row r="370" spans="1:8" x14ac:dyDescent="0.2">
      <c r="A370" s="6"/>
      <c r="B370" s="6"/>
      <c r="C370" s="6"/>
      <c r="D370" s="6"/>
      <c r="E370" s="10"/>
      <c r="F370" s="10"/>
      <c r="G370" s="10"/>
      <c r="H370" s="10"/>
    </row>
    <row r="371" spans="1:8" x14ac:dyDescent="0.2">
      <c r="A371" s="6"/>
      <c r="B371" s="6"/>
      <c r="C371" s="6"/>
      <c r="D371" s="6"/>
      <c r="E371" s="10"/>
      <c r="F371" s="10"/>
      <c r="G371" s="10"/>
      <c r="H371" s="10"/>
    </row>
    <row r="372" spans="1:8" x14ac:dyDescent="0.2">
      <c r="A372" s="6"/>
      <c r="B372" s="6"/>
      <c r="C372" s="6"/>
      <c r="D372" s="6"/>
      <c r="E372" s="10"/>
      <c r="F372" s="10"/>
      <c r="G372" s="10"/>
      <c r="H372" s="10"/>
    </row>
    <row r="373" spans="1:8" x14ac:dyDescent="0.2">
      <c r="A373" s="6"/>
      <c r="B373" s="6"/>
      <c r="C373" s="6"/>
      <c r="D373" s="6"/>
      <c r="E373" s="10"/>
      <c r="F373" s="10"/>
      <c r="G373" s="10"/>
      <c r="H373" s="10"/>
    </row>
    <row r="374" spans="1:8" x14ac:dyDescent="0.2">
      <c r="A374" s="6"/>
      <c r="B374" s="6"/>
      <c r="C374" s="6"/>
      <c r="D374" s="6"/>
      <c r="E374" s="10"/>
      <c r="F374" s="10"/>
      <c r="G374" s="10"/>
      <c r="H374" s="10"/>
    </row>
    <row r="375" spans="1:8" x14ac:dyDescent="0.2">
      <c r="A375" s="6"/>
      <c r="B375" s="6"/>
      <c r="C375" s="6"/>
      <c r="D375" s="6"/>
      <c r="E375" s="10"/>
      <c r="F375" s="10"/>
      <c r="G375" s="10"/>
      <c r="H375" s="10"/>
    </row>
    <row r="376" spans="1:8" x14ac:dyDescent="0.2">
      <c r="A376" s="6"/>
      <c r="B376" s="6"/>
      <c r="C376" s="6"/>
      <c r="D376" s="6"/>
      <c r="E376" s="10"/>
      <c r="F376" s="10"/>
      <c r="G376" s="10"/>
      <c r="H376" s="10"/>
    </row>
    <row r="377" spans="1:8" x14ac:dyDescent="0.2">
      <c r="A377" s="6"/>
      <c r="B377" s="6"/>
      <c r="C377" s="6"/>
      <c r="D377" s="6"/>
      <c r="E377" s="10"/>
      <c r="F377" s="10"/>
      <c r="G377" s="10"/>
      <c r="H377" s="10"/>
    </row>
    <row r="378" spans="1:8" x14ac:dyDescent="0.2">
      <c r="A378" s="6"/>
      <c r="B378" s="6"/>
      <c r="C378" s="6"/>
      <c r="D378" s="6"/>
      <c r="E378" s="10"/>
      <c r="F378" s="10"/>
      <c r="G378" s="10"/>
      <c r="H378" s="10"/>
    </row>
    <row r="379" spans="1:8" x14ac:dyDescent="0.2">
      <c r="A379" s="6"/>
      <c r="B379" s="6"/>
      <c r="C379" s="6"/>
      <c r="D379" s="6"/>
      <c r="E379" s="10"/>
      <c r="F379" s="10"/>
      <c r="G379" s="10"/>
      <c r="H379" s="10"/>
    </row>
    <row r="380" spans="1:8" x14ac:dyDescent="0.2">
      <c r="A380" s="6"/>
      <c r="B380" s="6"/>
      <c r="C380" s="6"/>
      <c r="D380" s="6"/>
      <c r="E380" s="10"/>
      <c r="F380" s="10"/>
      <c r="G380" s="10"/>
      <c r="H380" s="10"/>
    </row>
    <row r="381" spans="1:8" x14ac:dyDescent="0.2">
      <c r="A381" s="6"/>
      <c r="B381" s="6"/>
      <c r="C381" s="6"/>
      <c r="D381" s="6"/>
      <c r="E381" s="10"/>
      <c r="F381" s="10"/>
      <c r="G381" s="10"/>
      <c r="H381" s="10"/>
    </row>
    <row r="382" spans="1:8" x14ac:dyDescent="0.2">
      <c r="A382" s="6"/>
      <c r="B382" s="6"/>
      <c r="C382" s="6"/>
      <c r="D382" s="6"/>
      <c r="E382" s="10"/>
      <c r="F382" s="10"/>
      <c r="G382" s="10"/>
      <c r="H382" s="10"/>
    </row>
    <row r="383" spans="1:8" x14ac:dyDescent="0.2">
      <c r="A383" s="6"/>
      <c r="B383" s="6"/>
      <c r="C383" s="6"/>
      <c r="D383" s="6"/>
      <c r="E383" s="10"/>
      <c r="F383" s="10"/>
      <c r="G383" s="10"/>
      <c r="H383" s="10"/>
    </row>
    <row r="384" spans="1:8" x14ac:dyDescent="0.2">
      <c r="A384" s="6"/>
      <c r="B384" s="6"/>
      <c r="C384" s="6"/>
      <c r="D384" s="6"/>
      <c r="E384" s="10"/>
      <c r="F384" s="10"/>
      <c r="G384" s="10"/>
      <c r="H384" s="10"/>
    </row>
    <row r="385" spans="1:8" x14ac:dyDescent="0.2">
      <c r="A385" s="6"/>
      <c r="B385" s="6"/>
      <c r="C385" s="6"/>
      <c r="D385" s="6"/>
      <c r="E385" s="10"/>
      <c r="F385" s="10"/>
      <c r="G385" s="10"/>
      <c r="H385" s="10"/>
    </row>
    <row r="386" spans="1:8" x14ac:dyDescent="0.2">
      <c r="A386" s="6"/>
      <c r="B386" s="6"/>
      <c r="C386" s="6"/>
      <c r="D386" s="6"/>
      <c r="E386" s="10"/>
      <c r="F386" s="10"/>
      <c r="G386" s="10"/>
      <c r="H386" s="10"/>
    </row>
    <row r="387" spans="1:8" x14ac:dyDescent="0.2">
      <c r="A387" s="6"/>
      <c r="B387" s="6"/>
      <c r="C387" s="6"/>
      <c r="D387" s="6"/>
      <c r="E387" s="10"/>
      <c r="F387" s="10"/>
      <c r="G387" s="10"/>
      <c r="H387" s="10"/>
    </row>
    <row r="388" spans="1:8" x14ac:dyDescent="0.2">
      <c r="A388" s="6"/>
      <c r="B388" s="6"/>
      <c r="C388" s="6"/>
      <c r="D388" s="6"/>
      <c r="E388" s="10"/>
      <c r="F388" s="10"/>
      <c r="G388" s="10"/>
      <c r="H388" s="10"/>
    </row>
    <row r="389" spans="1:8" x14ac:dyDescent="0.2">
      <c r="A389" s="6"/>
      <c r="B389" s="6"/>
      <c r="C389" s="6"/>
      <c r="D389" s="6"/>
      <c r="E389" s="10"/>
      <c r="F389" s="10"/>
      <c r="G389" s="10"/>
      <c r="H389" s="10"/>
    </row>
    <row r="390" spans="1:8" x14ac:dyDescent="0.2">
      <c r="A390" s="6"/>
      <c r="B390" s="6"/>
      <c r="C390" s="6"/>
      <c r="D390" s="6"/>
      <c r="E390" s="10"/>
      <c r="F390" s="10"/>
      <c r="G390" s="10"/>
      <c r="H390" s="10"/>
    </row>
    <row r="391" spans="1:8" x14ac:dyDescent="0.2">
      <c r="A391" s="6"/>
      <c r="B391" s="6"/>
      <c r="C391" s="6"/>
      <c r="D391" s="6"/>
      <c r="E391" s="10"/>
      <c r="F391" s="10"/>
      <c r="G391" s="10"/>
      <c r="H391" s="10"/>
    </row>
  </sheetData>
  <mergeCells count="8">
    <mergeCell ref="A98:B9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/>
  <dimension ref="A1:I5"/>
  <sheetViews>
    <sheetView view="pageBreakPreview" topLeftCell="D1" zoomScale="170" zoomScaleNormal="100" zoomScaleSheetLayoutView="170" workbookViewId="0">
      <selection activeCell="G5" sqref="G5:H5"/>
    </sheetView>
  </sheetViews>
  <sheetFormatPr defaultColWidth="10.5" defaultRowHeight="11.25" x14ac:dyDescent="0.2"/>
  <cols>
    <col min="1" max="1" width="17.5" style="6" customWidth="1"/>
    <col min="2" max="2" width="33.83203125" style="6" customWidth="1"/>
    <col min="3" max="3" width="17.5" style="6" customWidth="1"/>
    <col min="4" max="4" width="11.6640625" style="6" customWidth="1"/>
    <col min="5" max="5" width="12.33203125" style="10" bestFit="1" customWidth="1"/>
    <col min="6" max="6" width="10.5" style="10"/>
    <col min="7" max="7" width="11.6640625" style="10" bestFit="1" customWidth="1"/>
    <col min="8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303</v>
      </c>
      <c r="G1" s="369"/>
      <c r="H1" s="369"/>
    </row>
    <row r="2" spans="1:9" s="168" customFormat="1" ht="60.75" customHeight="1" x14ac:dyDescent="0.2">
      <c r="A2" s="370" t="s">
        <v>302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27" t="s">
        <v>0</v>
      </c>
      <c r="B5" s="227" t="s">
        <v>1</v>
      </c>
      <c r="C5" s="197">
        <v>3453399.82</v>
      </c>
      <c r="D5" s="198">
        <v>3874</v>
      </c>
      <c r="E5" s="214">
        <v>-1798905.74</v>
      </c>
      <c r="F5" s="215">
        <v>-2018</v>
      </c>
      <c r="G5" s="214">
        <v>1654494.08</v>
      </c>
      <c r="H5" s="215">
        <v>1856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/>
  <dimension ref="A1:I5"/>
  <sheetViews>
    <sheetView view="pageBreakPreview" topLeftCell="E1" zoomScale="170" zoomScaleNormal="100" zoomScaleSheetLayoutView="170" workbookViewId="0">
      <selection activeCell="G5" sqref="G5:H5"/>
    </sheetView>
  </sheetViews>
  <sheetFormatPr defaultColWidth="10.5" defaultRowHeight="11.25" x14ac:dyDescent="0.2"/>
  <cols>
    <col min="1" max="1" width="17.5" style="6" customWidth="1"/>
    <col min="2" max="2" width="33.83203125" style="6" customWidth="1"/>
    <col min="3" max="4" width="17.5" style="6" customWidth="1"/>
    <col min="5" max="5" width="10.83203125" style="10" bestFit="1" customWidth="1"/>
    <col min="6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300</v>
      </c>
      <c r="G1" s="369"/>
      <c r="H1" s="369"/>
    </row>
    <row r="2" spans="1:9" s="168" customFormat="1" ht="60.75" customHeight="1" x14ac:dyDescent="0.2">
      <c r="A2" s="370" t="s">
        <v>301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31" t="s">
        <v>0</v>
      </c>
      <c r="B5" s="231" t="s">
        <v>1</v>
      </c>
      <c r="C5" s="232">
        <v>1256916.3</v>
      </c>
      <c r="D5" s="233">
        <v>1410</v>
      </c>
      <c r="E5" s="205">
        <v>-259406.14</v>
      </c>
      <c r="F5" s="207">
        <v>-290</v>
      </c>
      <c r="G5" s="205">
        <v>997510.16</v>
      </c>
      <c r="H5" s="207">
        <v>1120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/>
  <dimension ref="A1:I36"/>
  <sheetViews>
    <sheetView view="pageBreakPreview" topLeftCell="A10" zoomScale="140" zoomScaleNormal="100" zoomScaleSheetLayoutView="140" workbookViewId="0">
      <selection activeCell="G35" sqref="G35:H35"/>
    </sheetView>
  </sheetViews>
  <sheetFormatPr defaultColWidth="10.5" defaultRowHeight="11.25" x14ac:dyDescent="0.2"/>
  <cols>
    <col min="1" max="1" width="11.1640625" style="6" customWidth="1"/>
    <col min="2" max="2" width="24.33203125" style="6" customWidth="1"/>
    <col min="3" max="3" width="13.33203125" style="6" hidden="1" customWidth="1"/>
    <col min="4" max="4" width="3.6640625" style="6" hidden="1" customWidth="1"/>
    <col min="5" max="5" width="10.83203125" style="10" hidden="1" customWidth="1"/>
    <col min="6" max="6" width="3.33203125" style="10" hidden="1" customWidth="1"/>
    <col min="7" max="7" width="14.5" style="10" customWidth="1"/>
    <col min="8" max="8" width="10.6640625" style="10" bestFit="1" customWidth="1"/>
    <col min="9" max="16384" width="10.5" style="10"/>
  </cols>
  <sheetData>
    <row r="1" spans="1:9" s="166" customFormat="1" ht="39.75" customHeight="1" x14ac:dyDescent="0.2">
      <c r="A1" s="165"/>
      <c r="B1" s="165"/>
      <c r="C1" s="165">
        <v>312143.96000000002</v>
      </c>
      <c r="D1" s="165">
        <v>139</v>
      </c>
      <c r="F1" s="369" t="s">
        <v>299</v>
      </c>
      <c r="G1" s="369"/>
      <c r="H1" s="369"/>
    </row>
    <row r="2" spans="1:9" s="168" customFormat="1" ht="60.75" customHeight="1" x14ac:dyDescent="0.2">
      <c r="A2" s="370" t="s">
        <v>298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196" t="s">
        <v>2</v>
      </c>
      <c r="B5" s="196" t="s">
        <v>3</v>
      </c>
      <c r="C5" s="197">
        <v>1407203.53</v>
      </c>
      <c r="D5" s="199">
        <v>983</v>
      </c>
      <c r="E5" s="214">
        <v>148830.06</v>
      </c>
      <c r="F5" s="215">
        <v>106</v>
      </c>
      <c r="G5" s="214">
        <v>1556033.59</v>
      </c>
      <c r="H5" s="215">
        <v>1089</v>
      </c>
    </row>
    <row r="6" spans="1:9" x14ac:dyDescent="0.2">
      <c r="A6" s="196" t="s">
        <v>6</v>
      </c>
      <c r="B6" s="196" t="s">
        <v>7</v>
      </c>
      <c r="C6" s="197">
        <v>313130.46999999997</v>
      </c>
      <c r="D6" s="199">
        <v>135</v>
      </c>
      <c r="E6" s="214">
        <v>-3232.15</v>
      </c>
      <c r="F6" s="215">
        <v>3</v>
      </c>
      <c r="G6" s="214">
        <v>309898.32</v>
      </c>
      <c r="H6" s="215">
        <v>138</v>
      </c>
    </row>
    <row r="7" spans="1:9" x14ac:dyDescent="0.2">
      <c r="A7" s="196" t="s">
        <v>16</v>
      </c>
      <c r="B7" s="196" t="s">
        <v>17</v>
      </c>
      <c r="C7" s="197">
        <v>2020312.27</v>
      </c>
      <c r="D7" s="198">
        <v>1450</v>
      </c>
      <c r="E7" s="214">
        <v>151096.15</v>
      </c>
      <c r="F7" s="215">
        <v>77</v>
      </c>
      <c r="G7" s="214">
        <v>2171408.42</v>
      </c>
      <c r="H7" s="215">
        <v>1527</v>
      </c>
    </row>
    <row r="8" spans="1:9" ht="22.5" x14ac:dyDescent="0.2">
      <c r="A8" s="196" t="s">
        <v>20</v>
      </c>
      <c r="B8" s="196" t="s">
        <v>21</v>
      </c>
      <c r="C8" s="197">
        <v>2233441.5699999998</v>
      </c>
      <c r="D8" s="198">
        <v>1576</v>
      </c>
      <c r="E8" s="214">
        <v>-298571.11</v>
      </c>
      <c r="F8" s="215">
        <v>-220</v>
      </c>
      <c r="G8" s="214">
        <v>1934870.46</v>
      </c>
      <c r="H8" s="215">
        <v>1356</v>
      </c>
    </row>
    <row r="9" spans="1:9" x14ac:dyDescent="0.2">
      <c r="A9" s="196" t="s">
        <v>22</v>
      </c>
      <c r="B9" s="196" t="s">
        <v>23</v>
      </c>
      <c r="C9" s="197">
        <v>463896.99</v>
      </c>
      <c r="D9" s="199">
        <v>200</v>
      </c>
      <c r="E9" s="214">
        <v>77302.25</v>
      </c>
      <c r="F9" s="215">
        <v>41</v>
      </c>
      <c r="G9" s="214">
        <v>541199.24</v>
      </c>
      <c r="H9" s="215">
        <v>241</v>
      </c>
    </row>
    <row r="10" spans="1:9" x14ac:dyDescent="0.2">
      <c r="A10" s="196" t="s">
        <v>24</v>
      </c>
      <c r="B10" s="196" t="s">
        <v>25</v>
      </c>
      <c r="C10" s="197">
        <v>709183.12</v>
      </c>
      <c r="D10" s="199">
        <v>500</v>
      </c>
      <c r="E10" s="214">
        <v>-82895.14</v>
      </c>
      <c r="F10" s="215">
        <v>-62</v>
      </c>
      <c r="G10" s="214">
        <v>626287.98</v>
      </c>
      <c r="H10" s="215">
        <v>438</v>
      </c>
    </row>
    <row r="11" spans="1:9" x14ac:dyDescent="0.2">
      <c r="A11" s="196" t="s">
        <v>26</v>
      </c>
      <c r="B11" s="196" t="s">
        <v>27</v>
      </c>
      <c r="C11" s="197">
        <v>371117.6</v>
      </c>
      <c r="D11" s="199">
        <v>160</v>
      </c>
      <c r="E11" s="214">
        <v>-58973.64</v>
      </c>
      <c r="F11" s="215">
        <v>-21</v>
      </c>
      <c r="G11" s="214">
        <v>312143.96000000002</v>
      </c>
      <c r="H11" s="215">
        <v>139</v>
      </c>
    </row>
    <row r="12" spans="1:9" x14ac:dyDescent="0.2">
      <c r="A12" s="196" t="s">
        <v>28</v>
      </c>
      <c r="B12" s="196" t="s">
        <v>29</v>
      </c>
      <c r="C12" s="197">
        <v>696659.4</v>
      </c>
      <c r="D12" s="199">
        <v>500</v>
      </c>
      <c r="E12" s="214">
        <v>51917.88</v>
      </c>
      <c r="F12" s="215">
        <v>28</v>
      </c>
      <c r="G12" s="214">
        <v>748577.28000000003</v>
      </c>
      <c r="H12" s="215">
        <v>528</v>
      </c>
    </row>
    <row r="13" spans="1:9" x14ac:dyDescent="0.2">
      <c r="A13" s="196" t="s">
        <v>32</v>
      </c>
      <c r="B13" s="196" t="s">
        <v>33</v>
      </c>
      <c r="C13" s="197">
        <v>306530.14</v>
      </c>
      <c r="D13" s="199">
        <v>220</v>
      </c>
      <c r="E13" s="214">
        <v>-1711.74</v>
      </c>
      <c r="F13" s="215">
        <v>-5</v>
      </c>
      <c r="G13" s="214">
        <v>304818.40000000002</v>
      </c>
      <c r="H13" s="215">
        <v>215</v>
      </c>
    </row>
    <row r="14" spans="1:9" ht="22.5" x14ac:dyDescent="0.2">
      <c r="A14" s="196" t="s">
        <v>34</v>
      </c>
      <c r="B14" s="196" t="s">
        <v>35</v>
      </c>
      <c r="C14" s="197">
        <v>1502323.32</v>
      </c>
      <c r="D14" s="198">
        <v>1027</v>
      </c>
      <c r="E14" s="214">
        <v>-7719.29</v>
      </c>
      <c r="F14" s="215">
        <v>20</v>
      </c>
      <c r="G14" s="214">
        <v>1494604.03</v>
      </c>
      <c r="H14" s="215">
        <v>1047</v>
      </c>
    </row>
    <row r="15" spans="1:9" x14ac:dyDescent="0.2">
      <c r="A15" s="196" t="s">
        <v>36</v>
      </c>
      <c r="B15" s="196" t="s">
        <v>37</v>
      </c>
      <c r="C15" s="197">
        <v>778504.77</v>
      </c>
      <c r="D15" s="199">
        <v>552</v>
      </c>
      <c r="E15" s="214">
        <v>-13980.19</v>
      </c>
      <c r="F15" s="215">
        <v>-14</v>
      </c>
      <c r="G15" s="214">
        <v>764524.58</v>
      </c>
      <c r="H15" s="215">
        <v>538</v>
      </c>
    </row>
    <row r="16" spans="1:9" x14ac:dyDescent="0.2">
      <c r="A16" s="196" t="s">
        <v>38</v>
      </c>
      <c r="B16" s="196" t="s">
        <v>39</v>
      </c>
      <c r="C16" s="197">
        <v>752078.84</v>
      </c>
      <c r="D16" s="199">
        <v>536</v>
      </c>
      <c r="E16" s="214">
        <v>17231.93</v>
      </c>
      <c r="F16" s="215">
        <v>6</v>
      </c>
      <c r="G16" s="214">
        <v>769310.77</v>
      </c>
      <c r="H16" s="215">
        <v>542</v>
      </c>
    </row>
    <row r="17" spans="1:8" x14ac:dyDescent="0.2">
      <c r="A17" s="196" t="s">
        <v>40</v>
      </c>
      <c r="B17" s="196" t="s">
        <v>41</v>
      </c>
      <c r="C17" s="197">
        <v>278663.76</v>
      </c>
      <c r="D17" s="199">
        <v>200</v>
      </c>
      <c r="E17" s="214">
        <v>-3618.32</v>
      </c>
      <c r="F17" s="215">
        <v>-6</v>
      </c>
      <c r="G17" s="214">
        <v>275045.44</v>
      </c>
      <c r="H17" s="215">
        <v>194</v>
      </c>
    </row>
    <row r="18" spans="1:8" x14ac:dyDescent="0.2">
      <c r="A18" s="196" t="s">
        <v>46</v>
      </c>
      <c r="B18" s="196" t="s">
        <v>47</v>
      </c>
      <c r="C18" s="197">
        <v>207666.9</v>
      </c>
      <c r="D18" s="199">
        <v>145</v>
      </c>
      <c r="E18" s="214">
        <v>-62408.49</v>
      </c>
      <c r="F18" s="215">
        <v>-44</v>
      </c>
      <c r="G18" s="214">
        <v>145258.41</v>
      </c>
      <c r="H18" s="215">
        <v>101</v>
      </c>
    </row>
    <row r="19" spans="1:8" x14ac:dyDescent="0.2">
      <c r="A19" s="196" t="s">
        <v>48</v>
      </c>
      <c r="B19" s="196" t="s">
        <v>49</v>
      </c>
      <c r="C19" s="197">
        <v>683821.49</v>
      </c>
      <c r="D19" s="199">
        <v>480</v>
      </c>
      <c r="E19" s="214">
        <v>91207.31</v>
      </c>
      <c r="F19" s="215"/>
      <c r="G19" s="214">
        <v>775028.8</v>
      </c>
      <c r="H19" s="215">
        <v>480</v>
      </c>
    </row>
    <row r="20" spans="1:8" x14ac:dyDescent="0.2">
      <c r="A20" s="196" t="s">
        <v>52</v>
      </c>
      <c r="B20" s="196" t="s">
        <v>53</v>
      </c>
      <c r="C20" s="197">
        <v>140787.6</v>
      </c>
      <c r="D20" s="199">
        <v>97</v>
      </c>
      <c r="E20" s="214">
        <v>15517.94</v>
      </c>
      <c r="F20" s="215"/>
      <c r="G20" s="214">
        <v>156305.54</v>
      </c>
      <c r="H20" s="215">
        <v>97</v>
      </c>
    </row>
    <row r="21" spans="1:8" x14ac:dyDescent="0.2">
      <c r="A21" s="196" t="s">
        <v>54</v>
      </c>
      <c r="B21" s="196" t="s">
        <v>55</v>
      </c>
      <c r="C21" s="197">
        <v>626132.06999999995</v>
      </c>
      <c r="D21" s="199">
        <v>443</v>
      </c>
      <c r="E21" s="214">
        <v>220327.64</v>
      </c>
      <c r="F21" s="215"/>
      <c r="G21" s="214">
        <v>846459.71</v>
      </c>
      <c r="H21" s="215">
        <v>443</v>
      </c>
    </row>
    <row r="22" spans="1:8" x14ac:dyDescent="0.2">
      <c r="A22" s="196" t="s">
        <v>56</v>
      </c>
      <c r="B22" s="196" t="s">
        <v>57</v>
      </c>
      <c r="C22" s="197">
        <v>324220.44</v>
      </c>
      <c r="D22" s="199">
        <v>230</v>
      </c>
      <c r="E22" s="214">
        <v>1331.45</v>
      </c>
      <c r="F22" s="215">
        <v>-1</v>
      </c>
      <c r="G22" s="214">
        <v>325551.89</v>
      </c>
      <c r="H22" s="215">
        <v>229</v>
      </c>
    </row>
    <row r="23" spans="1:8" x14ac:dyDescent="0.2">
      <c r="A23" s="196" t="s">
        <v>60</v>
      </c>
      <c r="B23" s="196" t="s">
        <v>61</v>
      </c>
      <c r="C23" s="197">
        <v>645779.04</v>
      </c>
      <c r="D23" s="199">
        <v>450</v>
      </c>
      <c r="E23" s="214">
        <v>-698.24</v>
      </c>
      <c r="F23" s="215">
        <v>5</v>
      </c>
      <c r="G23" s="214">
        <v>645080.80000000005</v>
      </c>
      <c r="H23" s="215">
        <v>455</v>
      </c>
    </row>
    <row r="24" spans="1:8" x14ac:dyDescent="0.2">
      <c r="A24" s="196" t="s">
        <v>62</v>
      </c>
      <c r="B24" s="196" t="s">
        <v>63</v>
      </c>
      <c r="C24" s="197">
        <v>504173.62</v>
      </c>
      <c r="D24" s="199">
        <v>285</v>
      </c>
      <c r="E24" s="214">
        <v>-97276.5</v>
      </c>
      <c r="F24" s="215">
        <v>2</v>
      </c>
      <c r="G24" s="214">
        <v>406897.12</v>
      </c>
      <c r="H24" s="215">
        <v>287</v>
      </c>
    </row>
    <row r="25" spans="1:8" x14ac:dyDescent="0.2">
      <c r="A25" s="196" t="s">
        <v>64</v>
      </c>
      <c r="B25" s="196" t="s">
        <v>65</v>
      </c>
      <c r="C25" s="197">
        <v>914971.02</v>
      </c>
      <c r="D25" s="199">
        <v>637</v>
      </c>
      <c r="E25" s="214">
        <v>-24322.79</v>
      </c>
      <c r="F25" s="215">
        <v>-9</v>
      </c>
      <c r="G25" s="214">
        <v>890648.23</v>
      </c>
      <c r="H25" s="215">
        <v>628</v>
      </c>
    </row>
    <row r="26" spans="1:8" x14ac:dyDescent="0.2">
      <c r="A26" s="196" t="s">
        <v>66</v>
      </c>
      <c r="B26" s="196" t="s">
        <v>67</v>
      </c>
      <c r="C26" s="197">
        <v>153608.92000000001</v>
      </c>
      <c r="D26" s="199">
        <v>100</v>
      </c>
      <c r="E26" s="214">
        <v>1221.8699999999999</v>
      </c>
      <c r="F26" s="215">
        <v>9</v>
      </c>
      <c r="G26" s="214">
        <v>154830.79</v>
      </c>
      <c r="H26" s="215">
        <v>109</v>
      </c>
    </row>
    <row r="27" spans="1:8" x14ac:dyDescent="0.2">
      <c r="A27" s="196" t="s">
        <v>68</v>
      </c>
      <c r="B27" s="196" t="s">
        <v>69</v>
      </c>
      <c r="C27" s="197">
        <v>566688.44999999995</v>
      </c>
      <c r="D27" s="199">
        <v>390</v>
      </c>
      <c r="E27" s="214">
        <v>23156.7</v>
      </c>
      <c r="F27" s="215">
        <v>25</v>
      </c>
      <c r="G27" s="214">
        <v>589845.15</v>
      </c>
      <c r="H27" s="215">
        <v>415</v>
      </c>
    </row>
    <row r="28" spans="1:8" x14ac:dyDescent="0.2">
      <c r="A28" s="196" t="s">
        <v>70</v>
      </c>
      <c r="B28" s="196" t="s">
        <v>71</v>
      </c>
      <c r="C28" s="197">
        <v>347922.13</v>
      </c>
      <c r="D28" s="199">
        <v>240</v>
      </c>
      <c r="E28" s="214">
        <v>26765.439999999999</v>
      </c>
      <c r="F28" s="215">
        <v>17</v>
      </c>
      <c r="G28" s="214">
        <v>374687.57</v>
      </c>
      <c r="H28" s="215">
        <v>257</v>
      </c>
    </row>
    <row r="29" spans="1:8" x14ac:dyDescent="0.2">
      <c r="A29" s="196" t="s">
        <v>72</v>
      </c>
      <c r="B29" s="196" t="s">
        <v>73</v>
      </c>
      <c r="C29" s="197">
        <v>529461.15</v>
      </c>
      <c r="D29" s="199">
        <v>380</v>
      </c>
      <c r="E29" s="214">
        <v>38165.760000000002</v>
      </c>
      <c r="F29" s="215">
        <v>16</v>
      </c>
      <c r="G29" s="214">
        <v>567626.91</v>
      </c>
      <c r="H29" s="215">
        <v>396</v>
      </c>
    </row>
    <row r="30" spans="1:8" x14ac:dyDescent="0.2">
      <c r="A30" s="196" t="s">
        <v>76</v>
      </c>
      <c r="B30" s="196" t="s">
        <v>77</v>
      </c>
      <c r="C30" s="197">
        <v>719202.09</v>
      </c>
      <c r="D30" s="199">
        <v>500</v>
      </c>
      <c r="E30" s="214">
        <v>11353.24</v>
      </c>
      <c r="F30" s="215">
        <v>13</v>
      </c>
      <c r="G30" s="214">
        <v>730555.33</v>
      </c>
      <c r="H30" s="215">
        <v>513</v>
      </c>
    </row>
    <row r="31" spans="1:8" x14ac:dyDescent="0.2">
      <c r="A31" s="196" t="s">
        <v>78</v>
      </c>
      <c r="B31" s="196" t="s">
        <v>79</v>
      </c>
      <c r="C31" s="197">
        <v>836319.87</v>
      </c>
      <c r="D31" s="199">
        <v>597</v>
      </c>
      <c r="E31" s="214">
        <v>16333.79</v>
      </c>
      <c r="F31" s="215">
        <v>-1</v>
      </c>
      <c r="G31" s="214">
        <v>852653.66</v>
      </c>
      <c r="H31" s="215">
        <v>596</v>
      </c>
    </row>
    <row r="32" spans="1:8" x14ac:dyDescent="0.2">
      <c r="A32" s="196" t="s">
        <v>80</v>
      </c>
      <c r="B32" s="196" t="s">
        <v>81</v>
      </c>
      <c r="C32" s="197">
        <v>278882.82</v>
      </c>
      <c r="D32" s="199">
        <v>198</v>
      </c>
      <c r="E32" s="214">
        <v>8446.5400000000009</v>
      </c>
      <c r="F32" s="215">
        <v>3</v>
      </c>
      <c r="G32" s="214">
        <v>287329.36</v>
      </c>
      <c r="H32" s="215">
        <v>201</v>
      </c>
    </row>
    <row r="33" spans="1:8" x14ac:dyDescent="0.2">
      <c r="A33" s="196" t="s">
        <v>84</v>
      </c>
      <c r="B33" s="196" t="s">
        <v>85</v>
      </c>
      <c r="C33" s="197">
        <v>348329.7</v>
      </c>
      <c r="D33" s="199">
        <v>250</v>
      </c>
      <c r="E33" s="214">
        <v>20287.900000000001</v>
      </c>
      <c r="F33" s="215">
        <v>10</v>
      </c>
      <c r="G33" s="214">
        <v>368617.6</v>
      </c>
      <c r="H33" s="215">
        <v>260</v>
      </c>
    </row>
    <row r="34" spans="1:8" x14ac:dyDescent="0.2">
      <c r="A34" s="196" t="s">
        <v>86</v>
      </c>
      <c r="B34" s="196" t="s">
        <v>87</v>
      </c>
      <c r="C34" s="197">
        <v>389221.19</v>
      </c>
      <c r="D34" s="199">
        <v>278</v>
      </c>
      <c r="E34" s="214">
        <v>4088.23</v>
      </c>
      <c r="F34" s="215">
        <v>-1</v>
      </c>
      <c r="G34" s="214">
        <v>393309.42</v>
      </c>
      <c r="H34" s="215">
        <v>277</v>
      </c>
    </row>
    <row r="35" spans="1:8" ht="22.5" x14ac:dyDescent="0.2">
      <c r="A35" s="196" t="s">
        <v>118</v>
      </c>
      <c r="B35" s="196" t="s">
        <v>170</v>
      </c>
      <c r="C35" s="197">
        <v>90565.72</v>
      </c>
      <c r="D35" s="199">
        <v>65</v>
      </c>
      <c r="E35" s="214">
        <v>6136.91</v>
      </c>
      <c r="F35" s="215">
        <v>3</v>
      </c>
      <c r="G35" s="214">
        <v>96702.63</v>
      </c>
      <c r="H35" s="215">
        <v>68</v>
      </c>
    </row>
    <row r="36" spans="1:8" x14ac:dyDescent="0.2">
      <c r="A36" s="375" t="s">
        <v>100</v>
      </c>
      <c r="B36" s="375"/>
      <c r="C36" s="197">
        <v>20140800</v>
      </c>
      <c r="D36" s="198">
        <v>13804</v>
      </c>
      <c r="E36" s="197">
        <v>275311.39</v>
      </c>
      <c r="F36" s="198">
        <v>0</v>
      </c>
      <c r="G36" s="197">
        <v>20416111.390000001</v>
      </c>
      <c r="H36" s="198">
        <v>13804</v>
      </c>
    </row>
  </sheetData>
  <mergeCells count="8">
    <mergeCell ref="A36:B3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/>
  <dimension ref="A1:I6"/>
  <sheetViews>
    <sheetView view="pageBreakPreview" topLeftCell="C1" zoomScale="150" zoomScaleNormal="100" zoomScaleSheetLayoutView="150" workbookViewId="0">
      <selection activeCell="G5" sqref="G5:H5"/>
    </sheetView>
  </sheetViews>
  <sheetFormatPr defaultColWidth="10.5" defaultRowHeight="11.45" customHeight="1" x14ac:dyDescent="0.2"/>
  <cols>
    <col min="1" max="4" width="17.5" style="6" customWidth="1"/>
    <col min="5" max="5" width="12.33203125" style="10" bestFit="1" customWidth="1"/>
    <col min="6" max="6" width="10.5" style="10"/>
    <col min="7" max="7" width="15.1640625" style="10" customWidth="1"/>
    <col min="8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297</v>
      </c>
      <c r="G1" s="369"/>
      <c r="H1" s="369"/>
    </row>
    <row r="2" spans="1:9" s="168" customFormat="1" ht="60.75" customHeight="1" x14ac:dyDescent="0.2">
      <c r="A2" s="370" t="s">
        <v>296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ht="11.25" x14ac:dyDescent="0.2">
      <c r="A5" s="196" t="s">
        <v>214</v>
      </c>
      <c r="B5" s="196" t="s">
        <v>215</v>
      </c>
      <c r="C5" s="197">
        <v>12672192</v>
      </c>
      <c r="D5" s="198">
        <v>5077</v>
      </c>
      <c r="E5" s="214">
        <v>-1282944</v>
      </c>
      <c r="F5" s="215">
        <v>-427</v>
      </c>
      <c r="G5" s="214">
        <v>11389248</v>
      </c>
      <c r="H5" s="215">
        <v>4650</v>
      </c>
    </row>
    <row r="6" spans="1:9" ht="11.1" customHeight="1" x14ac:dyDescent="0.2">
      <c r="A6" s="375" t="s">
        <v>100</v>
      </c>
      <c r="B6" s="375"/>
      <c r="C6" s="197">
        <v>12672192</v>
      </c>
      <c r="D6" s="198">
        <v>5077</v>
      </c>
      <c r="E6" s="214">
        <v>-1282944</v>
      </c>
      <c r="F6" s="215">
        <v>-427</v>
      </c>
      <c r="G6" s="214">
        <v>11389248</v>
      </c>
      <c r="H6" s="215">
        <v>4650</v>
      </c>
    </row>
  </sheetData>
  <mergeCells count="8">
    <mergeCell ref="A6:B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/>
  <dimension ref="A1:I6"/>
  <sheetViews>
    <sheetView view="pageBreakPreview" topLeftCell="B1" zoomScale="130" zoomScaleNormal="100" zoomScaleSheetLayoutView="130" workbookViewId="0">
      <selection activeCell="G5" sqref="G5:H5"/>
    </sheetView>
  </sheetViews>
  <sheetFormatPr defaultColWidth="10.5" defaultRowHeight="11.25" x14ac:dyDescent="0.2"/>
  <cols>
    <col min="1" max="1" width="17.5" style="6" customWidth="1"/>
    <col min="2" max="2" width="18.6640625" style="6" customWidth="1"/>
    <col min="3" max="3" width="17.5" style="6" customWidth="1"/>
    <col min="4" max="4" width="9.33203125" style="6" customWidth="1"/>
    <col min="5" max="5" width="12.33203125" style="10" bestFit="1" customWidth="1"/>
    <col min="6" max="6" width="10.5" style="10"/>
    <col min="7" max="7" width="11.6640625" style="10" bestFit="1" customWidth="1"/>
    <col min="8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295</v>
      </c>
      <c r="G1" s="369"/>
      <c r="H1" s="369"/>
    </row>
    <row r="2" spans="1:9" s="168" customFormat="1" ht="60.75" customHeight="1" x14ac:dyDescent="0.2">
      <c r="A2" s="370" t="s">
        <v>294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196" t="s">
        <v>2</v>
      </c>
      <c r="B5" s="196" t="s">
        <v>3</v>
      </c>
      <c r="C5" s="197">
        <v>9054254.5099999998</v>
      </c>
      <c r="D5" s="198">
        <v>10157</v>
      </c>
      <c r="E5" s="214">
        <v>-3440028.37</v>
      </c>
      <c r="F5" s="215">
        <v>-3859</v>
      </c>
      <c r="G5" s="214">
        <v>5614226.1399999997</v>
      </c>
      <c r="H5" s="215">
        <v>6298</v>
      </c>
    </row>
    <row r="6" spans="1:9" x14ac:dyDescent="0.2">
      <c r="A6" s="375" t="s">
        <v>100</v>
      </c>
      <c r="B6" s="375"/>
      <c r="C6" s="197">
        <f>C5</f>
        <v>9054254.5099999998</v>
      </c>
      <c r="D6" s="198">
        <f>D5</f>
        <v>10157</v>
      </c>
      <c r="E6" s="197">
        <f t="shared" ref="E6:H6" si="0">E5</f>
        <v>-3440028.37</v>
      </c>
      <c r="F6" s="198">
        <f t="shared" si="0"/>
        <v>-3859</v>
      </c>
      <c r="G6" s="197">
        <f t="shared" si="0"/>
        <v>5614226.1399999997</v>
      </c>
      <c r="H6" s="198">
        <f t="shared" si="0"/>
        <v>6298</v>
      </c>
    </row>
  </sheetData>
  <mergeCells count="8">
    <mergeCell ref="A6:B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59"/>
  <sheetViews>
    <sheetView view="pageBreakPreview" zoomScale="180" zoomScaleNormal="120" zoomScaleSheetLayoutView="1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6" customWidth="1"/>
    <col min="2" max="2" width="18" style="6" customWidth="1"/>
    <col min="3" max="3" width="17" style="6" customWidth="1"/>
    <col min="4" max="4" width="17.83203125" style="6" customWidth="1"/>
    <col min="5" max="16384" width="10.5" style="10"/>
  </cols>
  <sheetData>
    <row r="1" spans="1:4" s="6" customFormat="1" ht="57" customHeight="1" x14ac:dyDescent="0.2">
      <c r="B1" s="383" t="s">
        <v>361</v>
      </c>
      <c r="C1" s="383"/>
    </row>
    <row r="2" spans="1:4" ht="11.1" customHeight="1" x14ac:dyDescent="0.2"/>
    <row r="3" spans="1:4" ht="48.75" customHeight="1" x14ac:dyDescent="0.2">
      <c r="A3" s="384" t="s">
        <v>172</v>
      </c>
      <c r="B3" s="384"/>
      <c r="C3" s="384"/>
    </row>
    <row r="4" spans="1:4" ht="11.1" customHeight="1" x14ac:dyDescent="0.2"/>
    <row r="5" spans="1:4" ht="45" x14ac:dyDescent="0.2">
      <c r="A5" s="360" t="s">
        <v>102</v>
      </c>
      <c r="B5" s="361" t="s">
        <v>166</v>
      </c>
      <c r="C5" s="362" t="s">
        <v>107</v>
      </c>
      <c r="D5" s="363"/>
    </row>
    <row r="6" spans="1:4" x14ac:dyDescent="0.2">
      <c r="A6" s="364" t="s">
        <v>173</v>
      </c>
      <c r="B6" s="365">
        <v>508643</v>
      </c>
      <c r="C6" s="365">
        <v>35320171</v>
      </c>
      <c r="D6" s="366"/>
    </row>
    <row r="7" spans="1:4" x14ac:dyDescent="0.2">
      <c r="A7" s="364" t="s">
        <v>115</v>
      </c>
      <c r="B7" s="365">
        <v>3788</v>
      </c>
      <c r="C7" s="365">
        <v>197768</v>
      </c>
      <c r="D7" s="366"/>
    </row>
    <row r="8" spans="1:4" x14ac:dyDescent="0.2">
      <c r="A8" s="364" t="s">
        <v>25</v>
      </c>
      <c r="B8" s="365">
        <v>52515</v>
      </c>
      <c r="C8" s="365">
        <v>3217026</v>
      </c>
      <c r="D8" s="366"/>
    </row>
    <row r="9" spans="1:4" x14ac:dyDescent="0.2">
      <c r="A9" s="364" t="s">
        <v>174</v>
      </c>
      <c r="B9" s="365">
        <v>105248</v>
      </c>
      <c r="C9" s="365">
        <v>7395426</v>
      </c>
      <c r="D9" s="366"/>
    </row>
    <row r="10" spans="1:4" x14ac:dyDescent="0.2">
      <c r="A10" s="364" t="s">
        <v>29</v>
      </c>
      <c r="B10" s="365">
        <v>4628</v>
      </c>
      <c r="C10" s="365">
        <v>277336</v>
      </c>
      <c r="D10" s="366"/>
    </row>
    <row r="11" spans="1:4" x14ac:dyDescent="0.2">
      <c r="A11" s="364" t="s">
        <v>175</v>
      </c>
      <c r="B11" s="365">
        <v>70597</v>
      </c>
      <c r="C11" s="365">
        <v>4859898</v>
      </c>
      <c r="D11" s="366"/>
    </row>
    <row r="12" spans="1:4" x14ac:dyDescent="0.2">
      <c r="A12" s="364" t="s">
        <v>33</v>
      </c>
      <c r="B12" s="365">
        <v>20149</v>
      </c>
      <c r="C12" s="365">
        <v>1309971</v>
      </c>
      <c r="D12" s="366"/>
    </row>
    <row r="13" spans="1:4" x14ac:dyDescent="0.2">
      <c r="A13" s="364" t="s">
        <v>35</v>
      </c>
      <c r="B13" s="365">
        <v>92307</v>
      </c>
      <c r="C13" s="365">
        <v>5815033</v>
      </c>
      <c r="D13" s="366"/>
    </row>
    <row r="14" spans="1:4" x14ac:dyDescent="0.2">
      <c r="A14" s="364" t="s">
        <v>176</v>
      </c>
      <c r="B14" s="365">
        <v>57371</v>
      </c>
      <c r="C14" s="365">
        <v>3890281</v>
      </c>
      <c r="D14" s="366"/>
    </row>
    <row r="15" spans="1:4" x14ac:dyDescent="0.2">
      <c r="A15" s="364" t="s">
        <v>39</v>
      </c>
      <c r="B15" s="365">
        <v>36370</v>
      </c>
      <c r="C15" s="365">
        <v>2128191</v>
      </c>
      <c r="D15" s="366"/>
    </row>
    <row r="16" spans="1:4" x14ac:dyDescent="0.2">
      <c r="A16" s="364" t="s">
        <v>41</v>
      </c>
      <c r="B16" s="365">
        <v>10704</v>
      </c>
      <c r="C16" s="365">
        <v>656511</v>
      </c>
      <c r="D16" s="366"/>
    </row>
    <row r="17" spans="1:4" x14ac:dyDescent="0.2">
      <c r="A17" s="364" t="s">
        <v>43</v>
      </c>
      <c r="B17" s="365">
        <v>12026</v>
      </c>
      <c r="C17" s="365">
        <v>749882</v>
      </c>
      <c r="D17" s="366"/>
    </row>
    <row r="18" spans="1:4" x14ac:dyDescent="0.2">
      <c r="A18" s="364" t="s">
        <v>45</v>
      </c>
      <c r="B18" s="365">
        <v>11499</v>
      </c>
      <c r="C18" s="365">
        <v>708406</v>
      </c>
      <c r="D18" s="366"/>
    </row>
    <row r="19" spans="1:4" x14ac:dyDescent="0.2">
      <c r="A19" s="364" t="s">
        <v>47</v>
      </c>
      <c r="B19" s="365">
        <v>40785</v>
      </c>
      <c r="C19" s="365">
        <v>2315262</v>
      </c>
      <c r="D19" s="366"/>
    </row>
    <row r="20" spans="1:4" x14ac:dyDescent="0.2">
      <c r="A20" s="364" t="s">
        <v>49</v>
      </c>
      <c r="B20" s="365">
        <v>37110</v>
      </c>
      <c r="C20" s="365">
        <v>2142794</v>
      </c>
      <c r="D20" s="366"/>
    </row>
    <row r="21" spans="1:4" x14ac:dyDescent="0.2">
      <c r="A21" s="364" t="s">
        <v>51</v>
      </c>
      <c r="B21" s="365">
        <v>10660</v>
      </c>
      <c r="C21" s="365">
        <v>656771</v>
      </c>
      <c r="D21" s="366"/>
    </row>
    <row r="22" spans="1:4" x14ac:dyDescent="0.2">
      <c r="A22" s="364" t="s">
        <v>53</v>
      </c>
      <c r="B22" s="365">
        <v>20084</v>
      </c>
      <c r="C22" s="365">
        <v>1141893</v>
      </c>
      <c r="D22" s="366"/>
    </row>
    <row r="23" spans="1:4" x14ac:dyDescent="0.2">
      <c r="A23" s="364" t="s">
        <v>55</v>
      </c>
      <c r="B23" s="365">
        <v>51364</v>
      </c>
      <c r="C23" s="365">
        <v>2928647</v>
      </c>
      <c r="D23" s="366"/>
    </row>
    <row r="24" spans="1:4" x14ac:dyDescent="0.2">
      <c r="A24" s="364" t="s">
        <v>57</v>
      </c>
      <c r="B24" s="365">
        <v>33563</v>
      </c>
      <c r="C24" s="365">
        <v>1925985</v>
      </c>
      <c r="D24" s="366"/>
    </row>
    <row r="25" spans="1:4" x14ac:dyDescent="0.2">
      <c r="A25" s="364" t="s">
        <v>59</v>
      </c>
      <c r="B25" s="365">
        <v>12325</v>
      </c>
      <c r="C25" s="365">
        <v>753417</v>
      </c>
      <c r="D25" s="366"/>
    </row>
    <row r="26" spans="1:4" x14ac:dyDescent="0.2">
      <c r="A26" s="364" t="s">
        <v>61</v>
      </c>
      <c r="B26" s="365">
        <v>22781</v>
      </c>
      <c r="C26" s="365">
        <v>1346965</v>
      </c>
      <c r="D26" s="366"/>
    </row>
    <row r="27" spans="1:4" x14ac:dyDescent="0.2">
      <c r="A27" s="364" t="s">
        <v>63</v>
      </c>
      <c r="B27" s="365">
        <v>15187</v>
      </c>
      <c r="C27" s="365">
        <v>940063</v>
      </c>
      <c r="D27" s="366"/>
    </row>
    <row r="28" spans="1:4" x14ac:dyDescent="0.2">
      <c r="A28" s="364" t="s">
        <v>65</v>
      </c>
      <c r="B28" s="365">
        <v>53759</v>
      </c>
      <c r="C28" s="365">
        <v>3094905</v>
      </c>
      <c r="D28" s="366"/>
    </row>
    <row r="29" spans="1:4" x14ac:dyDescent="0.2">
      <c r="A29" s="364" t="s">
        <v>67</v>
      </c>
      <c r="B29" s="365">
        <v>19869</v>
      </c>
      <c r="C29" s="365">
        <v>1198979</v>
      </c>
      <c r="D29" s="366"/>
    </row>
    <row r="30" spans="1:4" x14ac:dyDescent="0.2">
      <c r="A30" s="364" t="s">
        <v>69</v>
      </c>
      <c r="B30" s="365">
        <v>17733</v>
      </c>
      <c r="C30" s="365">
        <v>1103880</v>
      </c>
      <c r="D30" s="366"/>
    </row>
    <row r="31" spans="1:4" x14ac:dyDescent="0.2">
      <c r="A31" s="364" t="s">
        <v>71</v>
      </c>
      <c r="B31" s="365">
        <v>16933</v>
      </c>
      <c r="C31" s="365">
        <v>993064</v>
      </c>
      <c r="D31" s="366"/>
    </row>
    <row r="32" spans="1:4" x14ac:dyDescent="0.2">
      <c r="A32" s="364" t="s">
        <v>73</v>
      </c>
      <c r="B32" s="365">
        <v>32761</v>
      </c>
      <c r="C32" s="365">
        <v>1871308</v>
      </c>
      <c r="D32" s="366"/>
    </row>
    <row r="33" spans="1:4" x14ac:dyDescent="0.2">
      <c r="A33" s="364" t="s">
        <v>75</v>
      </c>
      <c r="B33" s="365">
        <v>8592</v>
      </c>
      <c r="C33" s="365">
        <v>520182</v>
      </c>
      <c r="D33" s="366"/>
    </row>
    <row r="34" spans="1:4" x14ac:dyDescent="0.2">
      <c r="A34" s="364" t="s">
        <v>77</v>
      </c>
      <c r="B34" s="365">
        <v>57670</v>
      </c>
      <c r="C34" s="365">
        <v>3331932</v>
      </c>
      <c r="D34" s="366"/>
    </row>
    <row r="35" spans="1:4" x14ac:dyDescent="0.2">
      <c r="A35" s="364" t="s">
        <v>79</v>
      </c>
      <c r="B35" s="365">
        <v>53165</v>
      </c>
      <c r="C35" s="365">
        <v>3011310</v>
      </c>
      <c r="D35" s="366"/>
    </row>
    <row r="36" spans="1:4" x14ac:dyDescent="0.2">
      <c r="A36" s="364" t="s">
        <v>81</v>
      </c>
      <c r="B36" s="365">
        <v>19409</v>
      </c>
      <c r="C36" s="365">
        <v>1177011</v>
      </c>
      <c r="D36" s="366"/>
    </row>
    <row r="37" spans="1:4" x14ac:dyDescent="0.2">
      <c r="A37" s="364" t="s">
        <v>83</v>
      </c>
      <c r="B37" s="365">
        <v>20076</v>
      </c>
      <c r="C37" s="365">
        <v>1175618</v>
      </c>
      <c r="D37" s="366"/>
    </row>
    <row r="38" spans="1:4" x14ac:dyDescent="0.2">
      <c r="A38" s="364" t="s">
        <v>85</v>
      </c>
      <c r="B38" s="365">
        <v>14189</v>
      </c>
      <c r="C38" s="365">
        <v>875023</v>
      </c>
      <c r="D38" s="366"/>
    </row>
    <row r="39" spans="1:4" x14ac:dyDescent="0.2">
      <c r="A39" s="364" t="s">
        <v>87</v>
      </c>
      <c r="B39" s="365">
        <v>12992</v>
      </c>
      <c r="C39" s="365">
        <v>813039</v>
      </c>
      <c r="D39" s="366"/>
    </row>
    <row r="40" spans="1:4" x14ac:dyDescent="0.2">
      <c r="A40" s="364" t="s">
        <v>89</v>
      </c>
      <c r="B40" s="365">
        <v>6015</v>
      </c>
      <c r="C40" s="365">
        <v>288856</v>
      </c>
      <c r="D40" s="366"/>
    </row>
    <row r="41" spans="1:4" x14ac:dyDescent="0.2">
      <c r="A41" s="364" t="s">
        <v>167</v>
      </c>
      <c r="B41" s="365">
        <v>40489</v>
      </c>
      <c r="C41" s="365">
        <v>2263977</v>
      </c>
      <c r="D41" s="366"/>
    </row>
    <row r="42" spans="1:4" x14ac:dyDescent="0.2">
      <c r="A42" s="364" t="s">
        <v>169</v>
      </c>
      <c r="B42" s="367">
        <v>37</v>
      </c>
      <c r="C42" s="365">
        <v>2138</v>
      </c>
      <c r="D42" s="366"/>
    </row>
    <row r="43" spans="1:4" x14ac:dyDescent="0.2">
      <c r="A43" s="364" t="s">
        <v>177</v>
      </c>
      <c r="B43" s="365">
        <v>7237</v>
      </c>
      <c r="C43" s="365">
        <v>382988</v>
      </c>
      <c r="D43" s="366"/>
    </row>
    <row r="44" spans="1:4" x14ac:dyDescent="0.2">
      <c r="A44" s="364" t="s">
        <v>178</v>
      </c>
      <c r="B44" s="365">
        <v>1933</v>
      </c>
      <c r="C44" s="365">
        <v>98284</v>
      </c>
      <c r="D44" s="366"/>
    </row>
    <row r="45" spans="1:4" x14ac:dyDescent="0.2">
      <c r="A45" s="364" t="s">
        <v>179</v>
      </c>
      <c r="B45" s="365">
        <v>1306</v>
      </c>
      <c r="C45" s="365">
        <v>79935</v>
      </c>
      <c r="D45" s="366"/>
    </row>
    <row r="46" spans="1:4" x14ac:dyDescent="0.2">
      <c r="A46" s="364" t="s">
        <v>180</v>
      </c>
      <c r="B46" s="365">
        <v>1506</v>
      </c>
      <c r="C46" s="365">
        <v>79540</v>
      </c>
      <c r="D46" s="366"/>
    </row>
    <row r="47" spans="1:4" x14ac:dyDescent="0.2">
      <c r="A47" s="364" t="s">
        <v>181</v>
      </c>
      <c r="B47" s="365">
        <v>1075</v>
      </c>
      <c r="C47" s="365">
        <v>57687</v>
      </c>
      <c r="D47" s="366"/>
    </row>
    <row r="48" spans="1:4" x14ac:dyDescent="0.2">
      <c r="A48" s="364" t="s">
        <v>182</v>
      </c>
      <c r="B48" s="365">
        <v>1400</v>
      </c>
      <c r="C48" s="365">
        <v>84525</v>
      </c>
      <c r="D48" s="366"/>
    </row>
    <row r="49" spans="1:4" x14ac:dyDescent="0.2">
      <c r="A49" s="364" t="s">
        <v>183</v>
      </c>
      <c r="B49" s="365">
        <v>1668</v>
      </c>
      <c r="C49" s="365">
        <v>88403</v>
      </c>
      <c r="D49" s="366"/>
    </row>
    <row r="50" spans="1:4" x14ac:dyDescent="0.2">
      <c r="A50" s="364" t="s">
        <v>184</v>
      </c>
      <c r="B50" s="365">
        <v>1099</v>
      </c>
      <c r="C50" s="365">
        <v>55564</v>
      </c>
      <c r="D50" s="366"/>
    </row>
    <row r="51" spans="1:4" x14ac:dyDescent="0.2">
      <c r="A51" s="364" t="s">
        <v>185</v>
      </c>
      <c r="B51" s="365">
        <v>2424</v>
      </c>
      <c r="C51" s="365">
        <v>131979</v>
      </c>
      <c r="D51" s="366"/>
    </row>
    <row r="52" spans="1:4" x14ac:dyDescent="0.2">
      <c r="A52" s="364" t="s">
        <v>186</v>
      </c>
      <c r="B52" s="365">
        <v>5654</v>
      </c>
      <c r="C52" s="365">
        <v>303587</v>
      </c>
      <c r="D52" s="366"/>
    </row>
    <row r="53" spans="1:4" x14ac:dyDescent="0.2">
      <c r="A53" s="364" t="s">
        <v>187</v>
      </c>
      <c r="B53" s="365">
        <v>3413</v>
      </c>
      <c r="C53" s="365">
        <v>172444</v>
      </c>
      <c r="D53" s="366"/>
    </row>
    <row r="54" spans="1:4" x14ac:dyDescent="0.2">
      <c r="A54" s="364" t="s">
        <v>188</v>
      </c>
      <c r="B54" s="365">
        <v>1957</v>
      </c>
      <c r="C54" s="365">
        <v>108399</v>
      </c>
      <c r="D54" s="366"/>
    </row>
    <row r="55" spans="1:4" x14ac:dyDescent="0.2">
      <c r="A55" s="364" t="s">
        <v>189</v>
      </c>
      <c r="B55" s="365">
        <v>2259</v>
      </c>
      <c r="C55" s="365">
        <v>113327</v>
      </c>
      <c r="D55" s="366"/>
    </row>
    <row r="56" spans="1:4" x14ac:dyDescent="0.2">
      <c r="A56" s="364" t="s">
        <v>190</v>
      </c>
      <c r="B56" s="365">
        <v>1352</v>
      </c>
      <c r="C56" s="365">
        <v>74553</v>
      </c>
      <c r="D56" s="366"/>
    </row>
    <row r="57" spans="1:4" x14ac:dyDescent="0.2">
      <c r="A57" s="364" t="s">
        <v>191</v>
      </c>
      <c r="B57" s="365">
        <v>1276</v>
      </c>
      <c r="C57" s="365">
        <v>64219</v>
      </c>
      <c r="D57" s="366"/>
    </row>
    <row r="58" spans="1:4" x14ac:dyDescent="0.2">
      <c r="A58" s="364" t="s">
        <v>192</v>
      </c>
      <c r="B58" s="367">
        <v>288</v>
      </c>
      <c r="C58" s="365">
        <v>15251</v>
      </c>
      <c r="D58" s="366"/>
    </row>
    <row r="59" spans="1:4" s="6" customFormat="1" x14ac:dyDescent="0.2">
      <c r="A59" s="364" t="s">
        <v>171</v>
      </c>
      <c r="B59" s="365">
        <v>1639240</v>
      </c>
      <c r="C59" s="365">
        <v>104309604</v>
      </c>
      <c r="D59" s="366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/>
  <dimension ref="A1:I21"/>
  <sheetViews>
    <sheetView view="pageBreakPreview" topLeftCell="B1" zoomScale="130" zoomScaleNormal="100" zoomScaleSheetLayoutView="130" workbookViewId="0">
      <selection activeCell="G6" sqref="G6"/>
    </sheetView>
  </sheetViews>
  <sheetFormatPr defaultColWidth="10.5" defaultRowHeight="11.25" x14ac:dyDescent="0.2"/>
  <cols>
    <col min="1" max="1" width="8" style="6" customWidth="1"/>
    <col min="2" max="2" width="21.1640625" style="6" customWidth="1"/>
    <col min="3" max="3" width="13.83203125" style="6" customWidth="1"/>
    <col min="4" max="4" width="6.83203125" style="6" customWidth="1"/>
    <col min="5" max="5" width="13.83203125" style="200" customWidth="1"/>
    <col min="6" max="6" width="8.83203125" style="6" customWidth="1"/>
    <col min="7" max="7" width="13.83203125" style="201" customWidth="1"/>
    <col min="8" max="8" width="6.83203125" style="1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292</v>
      </c>
      <c r="G1" s="369"/>
      <c r="H1" s="369"/>
    </row>
    <row r="2" spans="1:9" s="168" customFormat="1" ht="60.75" customHeight="1" x14ac:dyDescent="0.2">
      <c r="A2" s="370" t="s">
        <v>293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196" t="s">
        <v>214</v>
      </c>
      <c r="B5" s="196" t="s">
        <v>215</v>
      </c>
      <c r="C5" s="197">
        <v>18186430</v>
      </c>
      <c r="D5" s="198">
        <v>8500</v>
      </c>
      <c r="E5" s="197">
        <v>-4325716.7</v>
      </c>
      <c r="F5" s="198">
        <v>-2761</v>
      </c>
      <c r="G5" s="197">
        <v>13860713.300000001</v>
      </c>
      <c r="H5" s="198">
        <v>5739</v>
      </c>
    </row>
    <row r="6" spans="1:9" ht="22.5" x14ac:dyDescent="0.2">
      <c r="A6" s="196" t="s">
        <v>20</v>
      </c>
      <c r="B6" s="196" t="s">
        <v>21</v>
      </c>
      <c r="C6" s="197">
        <v>31428302</v>
      </c>
      <c r="D6" s="198">
        <v>20793</v>
      </c>
      <c r="E6" s="197">
        <v>-16146953.800000001</v>
      </c>
      <c r="F6" s="198">
        <v>-12438</v>
      </c>
      <c r="G6" s="197">
        <v>15281348.199999999</v>
      </c>
      <c r="H6" s="198">
        <v>8355</v>
      </c>
    </row>
    <row r="7" spans="1:9" x14ac:dyDescent="0.2">
      <c r="A7" s="196" t="s">
        <v>24</v>
      </c>
      <c r="B7" s="196" t="s">
        <v>25</v>
      </c>
      <c r="C7" s="197">
        <v>19192780</v>
      </c>
      <c r="D7" s="198">
        <v>11600</v>
      </c>
      <c r="E7" s="197">
        <v>-4111722.22</v>
      </c>
      <c r="F7" s="198">
        <v>-3572</v>
      </c>
      <c r="G7" s="197">
        <v>15081057.779999999</v>
      </c>
      <c r="H7" s="198">
        <v>8028</v>
      </c>
    </row>
    <row r="8" spans="1:9" ht="22.5" x14ac:dyDescent="0.2">
      <c r="A8" s="196" t="s">
        <v>28</v>
      </c>
      <c r="B8" s="196" t="s">
        <v>29</v>
      </c>
      <c r="C8" s="197">
        <v>14673528</v>
      </c>
      <c r="D8" s="198">
        <v>10800</v>
      </c>
      <c r="E8" s="197">
        <v>-194239.73</v>
      </c>
      <c r="F8" s="198">
        <v>-1950</v>
      </c>
      <c r="G8" s="197">
        <v>14479288.27</v>
      </c>
      <c r="H8" s="198">
        <v>8850</v>
      </c>
    </row>
    <row r="9" spans="1:9" ht="33.75" x14ac:dyDescent="0.2">
      <c r="A9" s="196" t="s">
        <v>34</v>
      </c>
      <c r="B9" s="196" t="s">
        <v>35</v>
      </c>
      <c r="C9" s="197">
        <v>17624460</v>
      </c>
      <c r="D9" s="198">
        <v>11600</v>
      </c>
      <c r="E9" s="197">
        <v>916324.11</v>
      </c>
      <c r="F9" s="198">
        <v>-1086</v>
      </c>
      <c r="G9" s="197">
        <v>18540784.109999999</v>
      </c>
      <c r="H9" s="198">
        <v>10514</v>
      </c>
    </row>
    <row r="10" spans="1:9" x14ac:dyDescent="0.2">
      <c r="A10" s="375" t="s">
        <v>100</v>
      </c>
      <c r="B10" s="375"/>
      <c r="C10" s="197">
        <v>101105500</v>
      </c>
      <c r="D10" s="198">
        <v>63293</v>
      </c>
      <c r="E10" s="197">
        <v>-23862308.34</v>
      </c>
      <c r="F10" s="198">
        <v>-21807</v>
      </c>
      <c r="G10" s="197">
        <v>77243191.659999996</v>
      </c>
      <c r="H10" s="198">
        <v>41486</v>
      </c>
    </row>
    <row r="11" spans="1:9" x14ac:dyDescent="0.2">
      <c r="G11" s="200"/>
      <c r="H11" s="6"/>
    </row>
    <row r="12" spans="1:9" x14ac:dyDescent="0.2">
      <c r="G12" s="200"/>
      <c r="H12" s="6"/>
    </row>
    <row r="13" spans="1:9" x14ac:dyDescent="0.2">
      <c r="G13" s="200"/>
      <c r="H13" s="6"/>
    </row>
    <row r="14" spans="1:9" x14ac:dyDescent="0.2">
      <c r="G14" s="200"/>
      <c r="H14" s="6"/>
    </row>
    <row r="15" spans="1:9" x14ac:dyDescent="0.2">
      <c r="G15" s="200"/>
      <c r="H15" s="6"/>
    </row>
    <row r="16" spans="1:9" x14ac:dyDescent="0.2">
      <c r="G16" s="200"/>
      <c r="H16" s="6"/>
    </row>
    <row r="17" spans="7:8" x14ac:dyDescent="0.2">
      <c r="G17" s="200"/>
      <c r="H17" s="6"/>
    </row>
    <row r="18" spans="7:8" x14ac:dyDescent="0.2">
      <c r="G18" s="200"/>
      <c r="H18" s="6"/>
    </row>
    <row r="19" spans="7:8" x14ac:dyDescent="0.2">
      <c r="G19" s="200"/>
      <c r="H19" s="6"/>
    </row>
    <row r="20" spans="7:8" x14ac:dyDescent="0.2">
      <c r="G20" s="200"/>
      <c r="H20" s="6"/>
    </row>
    <row r="21" spans="7:8" x14ac:dyDescent="0.2">
      <c r="G21" s="200"/>
      <c r="H21" s="6"/>
    </row>
  </sheetData>
  <mergeCells count="8">
    <mergeCell ref="A10:B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 filterMode="1"/>
  <dimension ref="A1:K876"/>
  <sheetViews>
    <sheetView view="pageBreakPreview" zoomScale="140" zoomScaleNormal="100" zoomScaleSheetLayoutView="14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G182" sqref="G182:H182"/>
    </sheetView>
  </sheetViews>
  <sheetFormatPr defaultColWidth="10.5" defaultRowHeight="11.25" outlineLevelRow="2" x14ac:dyDescent="0.2"/>
  <cols>
    <col min="1" max="1" width="10.6640625" style="6" customWidth="1"/>
    <col min="2" max="2" width="33.83203125" style="6" customWidth="1"/>
    <col min="3" max="3" width="13.6640625" style="6" customWidth="1"/>
    <col min="4" max="4" width="9.1640625" style="6" customWidth="1"/>
    <col min="5" max="5" width="13.6640625" style="200" customWidth="1"/>
    <col min="6" max="6" width="9.1640625" style="6" customWidth="1"/>
    <col min="7" max="7" width="13.6640625" style="201" customWidth="1"/>
    <col min="8" max="8" width="9.1640625" style="16" customWidth="1"/>
    <col min="9" max="9" width="10.5" style="10"/>
    <col min="10" max="10" width="16.1640625" style="10" customWidth="1"/>
    <col min="11" max="16384" width="10.5" style="10"/>
  </cols>
  <sheetData>
    <row r="1" spans="1:11" s="166" customFormat="1" ht="39.75" customHeight="1" x14ac:dyDescent="0.2">
      <c r="A1" s="165"/>
      <c r="B1" s="165"/>
      <c r="C1" s="165"/>
      <c r="D1" s="165"/>
      <c r="F1" s="369" t="s">
        <v>291</v>
      </c>
      <c r="G1" s="369"/>
      <c r="H1" s="369"/>
    </row>
    <row r="2" spans="1:11" s="168" customFormat="1" ht="60.75" hidden="1" customHeight="1" x14ac:dyDescent="0.2">
      <c r="A2" s="370" t="s">
        <v>290</v>
      </c>
      <c r="B2" s="370"/>
      <c r="C2" s="370"/>
      <c r="D2" s="370"/>
      <c r="E2" s="370"/>
      <c r="F2" s="370"/>
      <c r="G2" s="370"/>
      <c r="H2" s="370"/>
      <c r="I2" s="167"/>
    </row>
    <row r="3" spans="1:11" s="169" customFormat="1" ht="22.5" hidden="1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11" s="169" customFormat="1" ht="19.5" hidden="1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11" x14ac:dyDescent="0.2">
      <c r="A5" s="202" t="s">
        <v>0</v>
      </c>
      <c r="B5" s="202" t="s">
        <v>1</v>
      </c>
      <c r="C5" s="203">
        <v>39310668.729999997</v>
      </c>
      <c r="D5" s="204">
        <v>74015</v>
      </c>
      <c r="E5" s="203">
        <v>-293954.37</v>
      </c>
      <c r="F5" s="204">
        <v>4991</v>
      </c>
      <c r="G5" s="203">
        <v>39016714.359999999</v>
      </c>
      <c r="H5" s="204">
        <v>79006</v>
      </c>
      <c r="J5" s="224"/>
      <c r="K5" s="225"/>
    </row>
    <row r="6" spans="1:11" hidden="1" outlineLevel="2" x14ac:dyDescent="0.2">
      <c r="A6" s="208"/>
      <c r="B6" s="209" t="s">
        <v>152</v>
      </c>
      <c r="C6" s="210">
        <v>2499337.94</v>
      </c>
      <c r="D6" s="216">
        <v>6076</v>
      </c>
      <c r="E6" s="210">
        <v>-525.80999999999995</v>
      </c>
      <c r="F6" s="216">
        <v>0</v>
      </c>
      <c r="G6" s="197">
        <v>2498812.13</v>
      </c>
      <c r="H6" s="198">
        <v>6076</v>
      </c>
      <c r="J6" s="224"/>
      <c r="K6" s="225"/>
    </row>
    <row r="7" spans="1:11" hidden="1" outlineLevel="2" x14ac:dyDescent="0.2">
      <c r="A7" s="208"/>
      <c r="B7" s="209" t="s">
        <v>153</v>
      </c>
      <c r="C7" s="210">
        <v>3205913.62</v>
      </c>
      <c r="D7" s="216">
        <v>6237</v>
      </c>
      <c r="E7" s="210">
        <v>-525.80999999999995</v>
      </c>
      <c r="F7" s="216">
        <v>0</v>
      </c>
      <c r="G7" s="197">
        <v>3205387.81</v>
      </c>
      <c r="H7" s="198">
        <v>6237</v>
      </c>
      <c r="J7" s="224"/>
      <c r="K7" s="225"/>
    </row>
    <row r="8" spans="1:11" hidden="1" outlineLevel="2" x14ac:dyDescent="0.2">
      <c r="A8" s="208"/>
      <c r="B8" s="209" t="s">
        <v>154</v>
      </c>
      <c r="C8" s="210">
        <v>3415326.28</v>
      </c>
      <c r="D8" s="216">
        <v>6325</v>
      </c>
      <c r="E8" s="210">
        <v>-525.80999999999995</v>
      </c>
      <c r="F8" s="216">
        <v>0</v>
      </c>
      <c r="G8" s="197">
        <v>3414800.47</v>
      </c>
      <c r="H8" s="198">
        <v>6325</v>
      </c>
      <c r="J8" s="224"/>
      <c r="K8" s="225"/>
    </row>
    <row r="9" spans="1:11" hidden="1" outlineLevel="2" x14ac:dyDescent="0.2">
      <c r="A9" s="208"/>
      <c r="B9" s="209" t="s">
        <v>155</v>
      </c>
      <c r="C9" s="210">
        <v>3324438.45</v>
      </c>
      <c r="D9" s="216">
        <v>6255</v>
      </c>
      <c r="E9" s="210">
        <v>0</v>
      </c>
      <c r="F9" s="216">
        <v>0</v>
      </c>
      <c r="G9" s="197">
        <v>3324438.45</v>
      </c>
      <c r="H9" s="198">
        <v>6255</v>
      </c>
      <c r="J9" s="224"/>
      <c r="K9" s="225"/>
    </row>
    <row r="10" spans="1:11" hidden="1" outlineLevel="2" x14ac:dyDescent="0.2">
      <c r="A10" s="208"/>
      <c r="B10" s="209" t="s">
        <v>156</v>
      </c>
      <c r="C10" s="210">
        <v>2727587.3</v>
      </c>
      <c r="D10" s="216">
        <v>6076</v>
      </c>
      <c r="E10" s="210">
        <v>0</v>
      </c>
      <c r="F10" s="216">
        <v>0</v>
      </c>
      <c r="G10" s="197">
        <v>2727587.3</v>
      </c>
      <c r="H10" s="198">
        <v>6076</v>
      </c>
      <c r="J10" s="224"/>
      <c r="K10" s="225"/>
    </row>
    <row r="11" spans="1:11" hidden="1" outlineLevel="2" x14ac:dyDescent="0.2">
      <c r="A11" s="208"/>
      <c r="B11" s="209" t="s">
        <v>157</v>
      </c>
      <c r="C11" s="210">
        <v>2985555.19</v>
      </c>
      <c r="D11" s="216">
        <v>6076</v>
      </c>
      <c r="E11" s="210">
        <v>-525.80999999999995</v>
      </c>
      <c r="F11" s="216">
        <v>0</v>
      </c>
      <c r="G11" s="197">
        <v>2985029.38</v>
      </c>
      <c r="H11" s="198">
        <v>6076</v>
      </c>
      <c r="J11" s="224"/>
      <c r="K11" s="225"/>
    </row>
    <row r="12" spans="1:11" hidden="1" outlineLevel="2" x14ac:dyDescent="0.2">
      <c r="A12" s="208"/>
      <c r="B12" s="209" t="s">
        <v>158</v>
      </c>
      <c r="C12" s="210">
        <v>3562521.85</v>
      </c>
      <c r="D12" s="216">
        <v>6182</v>
      </c>
      <c r="E12" s="210">
        <v>0</v>
      </c>
      <c r="F12" s="216">
        <v>0</v>
      </c>
      <c r="G12" s="197">
        <v>3562521.85</v>
      </c>
      <c r="H12" s="198">
        <v>6182</v>
      </c>
      <c r="J12" s="224"/>
      <c r="K12" s="225"/>
    </row>
    <row r="13" spans="1:11" hidden="1" outlineLevel="2" x14ac:dyDescent="0.2">
      <c r="A13" s="208"/>
      <c r="B13" s="209" t="s">
        <v>159</v>
      </c>
      <c r="C13" s="210">
        <v>2874893.91</v>
      </c>
      <c r="D13" s="216">
        <v>5418</v>
      </c>
      <c r="E13" s="210">
        <v>0</v>
      </c>
      <c r="F13" s="216">
        <v>0</v>
      </c>
      <c r="G13" s="197">
        <v>2874893.91</v>
      </c>
      <c r="H13" s="198">
        <v>5418</v>
      </c>
      <c r="J13" s="224"/>
      <c r="K13" s="225"/>
    </row>
    <row r="14" spans="1:11" hidden="1" outlineLevel="2" x14ac:dyDescent="0.2">
      <c r="A14" s="208"/>
      <c r="B14" s="209" t="s">
        <v>160</v>
      </c>
      <c r="C14" s="210">
        <v>3332646.63</v>
      </c>
      <c r="D14" s="216">
        <v>6014</v>
      </c>
      <c r="E14" s="210">
        <v>0</v>
      </c>
      <c r="F14" s="216">
        <v>0</v>
      </c>
      <c r="G14" s="197">
        <v>3332646.63</v>
      </c>
      <c r="H14" s="198">
        <v>6014</v>
      </c>
      <c r="J14" s="224"/>
      <c r="K14" s="225"/>
    </row>
    <row r="15" spans="1:11" hidden="1" outlineLevel="2" x14ac:dyDescent="0.2">
      <c r="A15" s="208"/>
      <c r="B15" s="209" t="s">
        <v>161</v>
      </c>
      <c r="C15" s="210">
        <v>3945166.93</v>
      </c>
      <c r="D15" s="216">
        <v>7197</v>
      </c>
      <c r="E15" s="210">
        <v>0</v>
      </c>
      <c r="F15" s="216">
        <v>0</v>
      </c>
      <c r="G15" s="197">
        <v>3945166.93</v>
      </c>
      <c r="H15" s="198">
        <v>7197</v>
      </c>
      <c r="J15" s="224"/>
      <c r="K15" s="225"/>
    </row>
    <row r="16" spans="1:11" hidden="1" outlineLevel="2" x14ac:dyDescent="0.2">
      <c r="A16" s="208"/>
      <c r="B16" s="209" t="s">
        <v>162</v>
      </c>
      <c r="C16" s="210">
        <v>3716324.64</v>
      </c>
      <c r="D16" s="216">
        <v>6076</v>
      </c>
      <c r="E16" s="210">
        <v>-413343.9</v>
      </c>
      <c r="F16" s="216">
        <v>3743</v>
      </c>
      <c r="G16" s="197">
        <v>3302980.74</v>
      </c>
      <c r="H16" s="198">
        <v>9819</v>
      </c>
      <c r="J16" s="224"/>
      <c r="K16" s="225"/>
    </row>
    <row r="17" spans="1:11" hidden="1" outlineLevel="2" x14ac:dyDescent="0.2">
      <c r="A17" s="208"/>
      <c r="B17" s="209" t="s">
        <v>163</v>
      </c>
      <c r="C17" s="210">
        <v>3720955.99</v>
      </c>
      <c r="D17" s="216">
        <v>6083</v>
      </c>
      <c r="E17" s="210">
        <v>121492.77</v>
      </c>
      <c r="F17" s="216">
        <v>1248</v>
      </c>
      <c r="G17" s="197">
        <v>3842448.76</v>
      </c>
      <c r="H17" s="198">
        <v>7331</v>
      </c>
      <c r="J17" s="224"/>
      <c r="K17" s="225"/>
    </row>
    <row r="18" spans="1:11" collapsed="1" x14ac:dyDescent="0.2">
      <c r="A18" s="202" t="s">
        <v>2</v>
      </c>
      <c r="B18" s="202" t="s">
        <v>3</v>
      </c>
      <c r="C18" s="203">
        <v>25682908.370000001</v>
      </c>
      <c r="D18" s="204">
        <v>35866</v>
      </c>
      <c r="E18" s="203">
        <v>1060875.1399999999</v>
      </c>
      <c r="F18" s="204">
        <v>3205</v>
      </c>
      <c r="G18" s="203">
        <v>26743783.510000002</v>
      </c>
      <c r="H18" s="204">
        <v>39071</v>
      </c>
      <c r="J18" s="224"/>
      <c r="K18" s="225"/>
    </row>
    <row r="19" spans="1:11" hidden="1" outlineLevel="2" x14ac:dyDescent="0.2">
      <c r="A19" s="208"/>
      <c r="B19" s="209" t="s">
        <v>152</v>
      </c>
      <c r="C19" s="210">
        <v>1712988.06</v>
      </c>
      <c r="D19" s="216">
        <v>2422</v>
      </c>
      <c r="E19" s="210">
        <v>0</v>
      </c>
      <c r="F19" s="216">
        <v>0</v>
      </c>
      <c r="G19" s="197">
        <v>1712988.06</v>
      </c>
      <c r="H19" s="198">
        <v>2422</v>
      </c>
      <c r="J19" s="224"/>
      <c r="K19" s="225"/>
    </row>
    <row r="20" spans="1:11" hidden="1" outlineLevel="2" x14ac:dyDescent="0.2">
      <c r="A20" s="208"/>
      <c r="B20" s="209" t="s">
        <v>153</v>
      </c>
      <c r="C20" s="210">
        <v>1980935.77</v>
      </c>
      <c r="D20" s="216">
        <v>2827</v>
      </c>
      <c r="E20" s="210">
        <v>0</v>
      </c>
      <c r="F20" s="216">
        <v>0</v>
      </c>
      <c r="G20" s="197">
        <v>1980935.77</v>
      </c>
      <c r="H20" s="198">
        <v>2827</v>
      </c>
      <c r="J20" s="224"/>
      <c r="K20" s="225"/>
    </row>
    <row r="21" spans="1:11" hidden="1" outlineLevel="2" x14ac:dyDescent="0.2">
      <c r="A21" s="208"/>
      <c r="B21" s="209" t="s">
        <v>154</v>
      </c>
      <c r="C21" s="210">
        <v>2139656</v>
      </c>
      <c r="D21" s="216">
        <v>3048</v>
      </c>
      <c r="E21" s="210">
        <v>0</v>
      </c>
      <c r="F21" s="216">
        <v>0</v>
      </c>
      <c r="G21" s="197">
        <v>2139656</v>
      </c>
      <c r="H21" s="198">
        <v>3048</v>
      </c>
      <c r="J21" s="224"/>
      <c r="K21" s="225"/>
    </row>
    <row r="22" spans="1:11" hidden="1" outlineLevel="2" x14ac:dyDescent="0.2">
      <c r="A22" s="208"/>
      <c r="B22" s="209" t="s">
        <v>155</v>
      </c>
      <c r="C22" s="210">
        <v>2500042.1800000002</v>
      </c>
      <c r="D22" s="216">
        <v>3557</v>
      </c>
      <c r="E22" s="210">
        <v>0</v>
      </c>
      <c r="F22" s="216">
        <v>0</v>
      </c>
      <c r="G22" s="197">
        <v>2500042.1800000002</v>
      </c>
      <c r="H22" s="198">
        <v>3557</v>
      </c>
      <c r="J22" s="224"/>
      <c r="K22" s="225"/>
    </row>
    <row r="23" spans="1:11" hidden="1" outlineLevel="2" x14ac:dyDescent="0.2">
      <c r="A23" s="208"/>
      <c r="B23" s="209" t="s">
        <v>156</v>
      </c>
      <c r="C23" s="210">
        <v>1933718.46</v>
      </c>
      <c r="D23" s="216">
        <v>2639</v>
      </c>
      <c r="E23" s="210">
        <v>0</v>
      </c>
      <c r="F23" s="216">
        <v>0</v>
      </c>
      <c r="G23" s="197">
        <v>1933718.46</v>
      </c>
      <c r="H23" s="198">
        <v>2639</v>
      </c>
      <c r="J23" s="224"/>
      <c r="K23" s="225"/>
    </row>
    <row r="24" spans="1:11" hidden="1" outlineLevel="2" x14ac:dyDescent="0.2">
      <c r="A24" s="208"/>
      <c r="B24" s="209" t="s">
        <v>157</v>
      </c>
      <c r="C24" s="210">
        <v>2346058.61</v>
      </c>
      <c r="D24" s="216">
        <v>3254</v>
      </c>
      <c r="E24" s="210">
        <v>0</v>
      </c>
      <c r="F24" s="216">
        <v>0</v>
      </c>
      <c r="G24" s="197">
        <v>2346058.61</v>
      </c>
      <c r="H24" s="198">
        <v>3254</v>
      </c>
      <c r="J24" s="224"/>
      <c r="K24" s="225"/>
    </row>
    <row r="25" spans="1:11" hidden="1" outlineLevel="2" x14ac:dyDescent="0.2">
      <c r="A25" s="208"/>
      <c r="B25" s="209" t="s">
        <v>158</v>
      </c>
      <c r="C25" s="210">
        <v>2261909.54</v>
      </c>
      <c r="D25" s="216">
        <v>3079</v>
      </c>
      <c r="E25" s="210">
        <v>0</v>
      </c>
      <c r="F25" s="216">
        <v>0</v>
      </c>
      <c r="G25" s="197">
        <v>2261909.54</v>
      </c>
      <c r="H25" s="198">
        <v>3079</v>
      </c>
      <c r="J25" s="224"/>
      <c r="K25" s="225"/>
    </row>
    <row r="26" spans="1:11" hidden="1" outlineLevel="2" x14ac:dyDescent="0.2">
      <c r="A26" s="208"/>
      <c r="B26" s="209" t="s">
        <v>159</v>
      </c>
      <c r="C26" s="210">
        <v>2522163.0299999998</v>
      </c>
      <c r="D26" s="216">
        <v>3518</v>
      </c>
      <c r="E26" s="210">
        <v>0</v>
      </c>
      <c r="F26" s="216">
        <v>0</v>
      </c>
      <c r="G26" s="197">
        <v>2522163.0299999998</v>
      </c>
      <c r="H26" s="198">
        <v>3518</v>
      </c>
      <c r="J26" s="224"/>
      <c r="K26" s="225"/>
    </row>
    <row r="27" spans="1:11" hidden="1" outlineLevel="2" x14ac:dyDescent="0.2">
      <c r="A27" s="208"/>
      <c r="B27" s="209" t="s">
        <v>160</v>
      </c>
      <c r="C27" s="210">
        <v>2472286.7000000002</v>
      </c>
      <c r="D27" s="216">
        <v>3448</v>
      </c>
      <c r="E27" s="210">
        <v>0</v>
      </c>
      <c r="F27" s="216">
        <v>0</v>
      </c>
      <c r="G27" s="197">
        <v>2472286.7000000002</v>
      </c>
      <c r="H27" s="198">
        <v>3448</v>
      </c>
      <c r="J27" s="224"/>
      <c r="K27" s="225"/>
    </row>
    <row r="28" spans="1:11" hidden="1" outlineLevel="2" x14ac:dyDescent="0.2">
      <c r="A28" s="208"/>
      <c r="B28" s="209" t="s">
        <v>161</v>
      </c>
      <c r="C28" s="210">
        <v>2412248.46</v>
      </c>
      <c r="D28" s="216">
        <v>3398</v>
      </c>
      <c r="E28" s="210">
        <v>0</v>
      </c>
      <c r="F28" s="216">
        <v>0</v>
      </c>
      <c r="G28" s="197">
        <v>2412248.46</v>
      </c>
      <c r="H28" s="198">
        <v>3398</v>
      </c>
      <c r="J28" s="224"/>
      <c r="K28" s="225"/>
    </row>
    <row r="29" spans="1:11" hidden="1" outlineLevel="2" x14ac:dyDescent="0.2">
      <c r="A29" s="208"/>
      <c r="B29" s="209" t="s">
        <v>162</v>
      </c>
      <c r="C29" s="210">
        <v>1700450.78</v>
      </c>
      <c r="D29" s="216">
        <v>2338</v>
      </c>
      <c r="E29" s="210">
        <v>360570.51</v>
      </c>
      <c r="F29" s="216">
        <v>1604</v>
      </c>
      <c r="G29" s="197">
        <v>2061021.29</v>
      </c>
      <c r="H29" s="198">
        <v>3942</v>
      </c>
      <c r="J29" s="224"/>
      <c r="K29" s="225"/>
    </row>
    <row r="30" spans="1:11" hidden="1" outlineLevel="2" x14ac:dyDescent="0.2">
      <c r="A30" s="208"/>
      <c r="B30" s="209" t="s">
        <v>163</v>
      </c>
      <c r="C30" s="210">
        <v>1700450.78</v>
      </c>
      <c r="D30" s="216">
        <v>2338</v>
      </c>
      <c r="E30" s="210">
        <v>700304.63</v>
      </c>
      <c r="F30" s="216">
        <v>1601</v>
      </c>
      <c r="G30" s="197">
        <v>2400755.41</v>
      </c>
      <c r="H30" s="198">
        <v>3939</v>
      </c>
      <c r="J30" s="224"/>
      <c r="K30" s="225"/>
    </row>
    <row r="31" spans="1:11" collapsed="1" x14ac:dyDescent="0.2">
      <c r="A31" s="202" t="s">
        <v>6</v>
      </c>
      <c r="B31" s="202" t="s">
        <v>7</v>
      </c>
      <c r="C31" s="203">
        <v>40806198.399999999</v>
      </c>
      <c r="D31" s="204">
        <v>53853</v>
      </c>
      <c r="E31" s="203">
        <v>-1241479.58</v>
      </c>
      <c r="F31" s="204">
        <v>2221</v>
      </c>
      <c r="G31" s="203">
        <v>39564718.82</v>
      </c>
      <c r="H31" s="204">
        <v>56074</v>
      </c>
      <c r="J31" s="224"/>
      <c r="K31" s="225"/>
    </row>
    <row r="32" spans="1:11" hidden="1" outlineLevel="2" x14ac:dyDescent="0.2">
      <c r="A32" s="208"/>
      <c r="B32" s="209" t="s">
        <v>152</v>
      </c>
      <c r="C32" s="210">
        <v>3364473.3</v>
      </c>
      <c r="D32" s="216">
        <v>4500</v>
      </c>
      <c r="E32" s="210">
        <v>-6344</v>
      </c>
      <c r="F32" s="216">
        <v>0</v>
      </c>
      <c r="G32" s="197">
        <v>3358129.3</v>
      </c>
      <c r="H32" s="198">
        <v>4500</v>
      </c>
      <c r="J32" s="224"/>
      <c r="K32" s="225"/>
    </row>
    <row r="33" spans="1:11" hidden="1" outlineLevel="2" x14ac:dyDescent="0.2">
      <c r="A33" s="208"/>
      <c r="B33" s="209" t="s">
        <v>153</v>
      </c>
      <c r="C33" s="210">
        <v>3859214.35</v>
      </c>
      <c r="D33" s="216">
        <v>4890</v>
      </c>
      <c r="E33" s="210">
        <v>-7137</v>
      </c>
      <c r="F33" s="216">
        <v>0</v>
      </c>
      <c r="G33" s="197">
        <v>3852077.35</v>
      </c>
      <c r="H33" s="198">
        <v>4890</v>
      </c>
      <c r="J33" s="224"/>
      <c r="K33" s="225"/>
    </row>
    <row r="34" spans="1:11" hidden="1" outlineLevel="2" x14ac:dyDescent="0.2">
      <c r="A34" s="208"/>
      <c r="B34" s="209" t="s">
        <v>154</v>
      </c>
      <c r="C34" s="210">
        <v>3632735.4</v>
      </c>
      <c r="D34" s="216">
        <v>4719</v>
      </c>
      <c r="E34" s="210">
        <v>-6344</v>
      </c>
      <c r="F34" s="216">
        <v>0</v>
      </c>
      <c r="G34" s="197">
        <v>3626391.4</v>
      </c>
      <c r="H34" s="198">
        <v>4719</v>
      </c>
      <c r="J34" s="224"/>
      <c r="K34" s="225"/>
    </row>
    <row r="35" spans="1:11" hidden="1" outlineLevel="2" x14ac:dyDescent="0.2">
      <c r="A35" s="208"/>
      <c r="B35" s="209" t="s">
        <v>155</v>
      </c>
      <c r="C35" s="210">
        <v>3605809.13</v>
      </c>
      <c r="D35" s="216">
        <v>4778</v>
      </c>
      <c r="E35" s="210">
        <v>0</v>
      </c>
      <c r="F35" s="216">
        <v>0</v>
      </c>
      <c r="G35" s="197">
        <v>3605809.13</v>
      </c>
      <c r="H35" s="198">
        <v>4778</v>
      </c>
      <c r="J35" s="224"/>
      <c r="K35" s="225"/>
    </row>
    <row r="36" spans="1:11" hidden="1" outlineLevel="2" x14ac:dyDescent="0.2">
      <c r="A36" s="208"/>
      <c r="B36" s="209" t="s">
        <v>156</v>
      </c>
      <c r="C36" s="210">
        <v>2861319.61</v>
      </c>
      <c r="D36" s="216">
        <v>4220</v>
      </c>
      <c r="E36" s="210">
        <v>0</v>
      </c>
      <c r="F36" s="216">
        <v>0</v>
      </c>
      <c r="G36" s="197">
        <v>2861319.61</v>
      </c>
      <c r="H36" s="198">
        <v>4220</v>
      </c>
      <c r="J36" s="224"/>
      <c r="K36" s="225"/>
    </row>
    <row r="37" spans="1:11" hidden="1" outlineLevel="2" x14ac:dyDescent="0.2">
      <c r="A37" s="208"/>
      <c r="B37" s="209" t="s">
        <v>157</v>
      </c>
      <c r="C37" s="210">
        <v>3303756.33</v>
      </c>
      <c r="D37" s="216">
        <v>4393</v>
      </c>
      <c r="E37" s="210">
        <v>0</v>
      </c>
      <c r="F37" s="216">
        <v>0</v>
      </c>
      <c r="G37" s="197">
        <v>3303756.33</v>
      </c>
      <c r="H37" s="198">
        <v>4393</v>
      </c>
      <c r="J37" s="224"/>
      <c r="K37" s="225"/>
    </row>
    <row r="38" spans="1:11" hidden="1" outlineLevel="2" x14ac:dyDescent="0.2">
      <c r="A38" s="208"/>
      <c r="B38" s="209" t="s">
        <v>158</v>
      </c>
      <c r="C38" s="210">
        <v>3295606.43</v>
      </c>
      <c r="D38" s="216">
        <v>4393</v>
      </c>
      <c r="E38" s="210">
        <v>0</v>
      </c>
      <c r="F38" s="216">
        <v>0</v>
      </c>
      <c r="G38" s="197">
        <v>3295606.43</v>
      </c>
      <c r="H38" s="198">
        <v>4393</v>
      </c>
      <c r="J38" s="224"/>
      <c r="K38" s="225"/>
    </row>
    <row r="39" spans="1:11" hidden="1" outlineLevel="2" x14ac:dyDescent="0.2">
      <c r="A39" s="208"/>
      <c r="B39" s="209" t="s">
        <v>159</v>
      </c>
      <c r="C39" s="210">
        <v>3219010.95</v>
      </c>
      <c r="D39" s="216">
        <v>4291</v>
      </c>
      <c r="E39" s="210">
        <v>0</v>
      </c>
      <c r="F39" s="216">
        <v>0</v>
      </c>
      <c r="G39" s="197">
        <v>3219010.95</v>
      </c>
      <c r="H39" s="198">
        <v>4291</v>
      </c>
      <c r="J39" s="224"/>
      <c r="K39" s="225"/>
    </row>
    <row r="40" spans="1:11" hidden="1" outlineLevel="2" x14ac:dyDescent="0.2">
      <c r="A40" s="208"/>
      <c r="B40" s="209" t="s">
        <v>160</v>
      </c>
      <c r="C40" s="210">
        <v>2999669.35</v>
      </c>
      <c r="D40" s="216">
        <v>4039</v>
      </c>
      <c r="E40" s="210">
        <v>0</v>
      </c>
      <c r="F40" s="216">
        <v>0</v>
      </c>
      <c r="G40" s="197">
        <v>2999669.35</v>
      </c>
      <c r="H40" s="198">
        <v>4039</v>
      </c>
      <c r="J40" s="224"/>
      <c r="K40" s="225"/>
    </row>
    <row r="41" spans="1:11" hidden="1" outlineLevel="2" x14ac:dyDescent="0.2">
      <c r="A41" s="208"/>
      <c r="B41" s="209" t="s">
        <v>161</v>
      </c>
      <c r="C41" s="210">
        <v>3430395.87</v>
      </c>
      <c r="D41" s="216">
        <v>4487</v>
      </c>
      <c r="E41" s="210">
        <v>0</v>
      </c>
      <c r="F41" s="216">
        <v>0</v>
      </c>
      <c r="G41" s="197">
        <v>3430395.87</v>
      </c>
      <c r="H41" s="198">
        <v>4487</v>
      </c>
      <c r="J41" s="224"/>
      <c r="K41" s="225"/>
    </row>
    <row r="42" spans="1:11" hidden="1" outlineLevel="2" x14ac:dyDescent="0.2">
      <c r="A42" s="208"/>
      <c r="B42" s="209" t="s">
        <v>162</v>
      </c>
      <c r="C42" s="210">
        <v>3615042.78</v>
      </c>
      <c r="D42" s="216">
        <v>4569</v>
      </c>
      <c r="E42" s="210">
        <v>-936727.78</v>
      </c>
      <c r="F42" s="216">
        <v>1482</v>
      </c>
      <c r="G42" s="197">
        <v>2678315</v>
      </c>
      <c r="H42" s="198">
        <v>6051</v>
      </c>
      <c r="J42" s="224"/>
      <c r="K42" s="225"/>
    </row>
    <row r="43" spans="1:11" hidden="1" outlineLevel="2" x14ac:dyDescent="0.2">
      <c r="A43" s="208"/>
      <c r="B43" s="209" t="s">
        <v>163</v>
      </c>
      <c r="C43" s="210">
        <v>3619164.9</v>
      </c>
      <c r="D43" s="216">
        <v>4574</v>
      </c>
      <c r="E43" s="210">
        <v>-284926.8</v>
      </c>
      <c r="F43" s="216">
        <v>739</v>
      </c>
      <c r="G43" s="197">
        <v>3334238.1</v>
      </c>
      <c r="H43" s="198">
        <v>5313</v>
      </c>
      <c r="J43" s="224"/>
      <c r="K43" s="225"/>
    </row>
    <row r="44" spans="1:11" collapsed="1" x14ac:dyDescent="0.2">
      <c r="A44" s="202" t="s">
        <v>210</v>
      </c>
      <c r="B44" s="202" t="s">
        <v>211</v>
      </c>
      <c r="C44" s="203">
        <v>429569.18</v>
      </c>
      <c r="D44" s="217">
        <v>373</v>
      </c>
      <c r="E44" s="203">
        <v>-12668.26</v>
      </c>
      <c r="F44" s="204">
        <v>16</v>
      </c>
      <c r="G44" s="203">
        <v>416900.92</v>
      </c>
      <c r="H44" s="204">
        <v>389</v>
      </c>
      <c r="J44" s="224"/>
      <c r="K44" s="225"/>
    </row>
    <row r="45" spans="1:11" hidden="1" outlineLevel="2" x14ac:dyDescent="0.2">
      <c r="A45" s="208"/>
      <c r="B45" s="209" t="s">
        <v>152</v>
      </c>
      <c r="C45" s="210">
        <v>28791.5</v>
      </c>
      <c r="D45" s="211">
        <v>25</v>
      </c>
      <c r="E45" s="210">
        <v>0</v>
      </c>
      <c r="F45" s="216">
        <v>0</v>
      </c>
      <c r="G45" s="197">
        <v>28791.5</v>
      </c>
      <c r="H45" s="198">
        <v>25</v>
      </c>
      <c r="J45" s="224"/>
      <c r="K45" s="225"/>
    </row>
    <row r="46" spans="1:11" hidden="1" outlineLevel="2" x14ac:dyDescent="0.2">
      <c r="A46" s="208"/>
      <c r="B46" s="209" t="s">
        <v>153</v>
      </c>
      <c r="C46" s="210">
        <v>43763.08</v>
      </c>
      <c r="D46" s="211">
        <v>38</v>
      </c>
      <c r="E46" s="210">
        <v>0</v>
      </c>
      <c r="F46" s="216">
        <v>0</v>
      </c>
      <c r="G46" s="197">
        <v>43763.08</v>
      </c>
      <c r="H46" s="198">
        <v>38</v>
      </c>
      <c r="J46" s="224"/>
      <c r="K46" s="225"/>
    </row>
    <row r="47" spans="1:11" hidden="1" outlineLevel="2" x14ac:dyDescent="0.2">
      <c r="A47" s="208"/>
      <c r="B47" s="209" t="s">
        <v>154</v>
      </c>
      <c r="C47" s="210">
        <v>41459.760000000002</v>
      </c>
      <c r="D47" s="211">
        <v>36</v>
      </c>
      <c r="E47" s="210">
        <v>0</v>
      </c>
      <c r="F47" s="216">
        <v>0</v>
      </c>
      <c r="G47" s="197">
        <v>41459.760000000002</v>
      </c>
      <c r="H47" s="198">
        <v>36</v>
      </c>
      <c r="J47" s="224"/>
      <c r="K47" s="225"/>
    </row>
    <row r="48" spans="1:11" hidden="1" outlineLevel="2" x14ac:dyDescent="0.2">
      <c r="A48" s="208"/>
      <c r="B48" s="209" t="s">
        <v>155</v>
      </c>
      <c r="C48" s="210">
        <v>74857.899999999994</v>
      </c>
      <c r="D48" s="211">
        <v>65</v>
      </c>
      <c r="E48" s="210">
        <v>0</v>
      </c>
      <c r="F48" s="216">
        <v>0</v>
      </c>
      <c r="G48" s="197">
        <v>74857.899999999994</v>
      </c>
      <c r="H48" s="198">
        <v>65</v>
      </c>
      <c r="J48" s="224"/>
      <c r="K48" s="225"/>
    </row>
    <row r="49" spans="1:11" hidden="1" outlineLevel="2" x14ac:dyDescent="0.2">
      <c r="A49" s="208"/>
      <c r="B49" s="209" t="s">
        <v>156</v>
      </c>
      <c r="C49" s="210">
        <v>39156.44</v>
      </c>
      <c r="D49" s="211">
        <v>34</v>
      </c>
      <c r="E49" s="210">
        <v>0</v>
      </c>
      <c r="F49" s="216">
        <v>0</v>
      </c>
      <c r="G49" s="197">
        <v>39156.44</v>
      </c>
      <c r="H49" s="198">
        <v>34</v>
      </c>
      <c r="J49" s="224"/>
      <c r="K49" s="225"/>
    </row>
    <row r="50" spans="1:11" hidden="1" outlineLevel="2" x14ac:dyDescent="0.2">
      <c r="A50" s="208"/>
      <c r="B50" s="209" t="s">
        <v>157</v>
      </c>
      <c r="C50" s="210">
        <v>47218.06</v>
      </c>
      <c r="D50" s="211">
        <v>41</v>
      </c>
      <c r="E50" s="210">
        <v>0</v>
      </c>
      <c r="F50" s="216">
        <v>0</v>
      </c>
      <c r="G50" s="197">
        <v>47218.06</v>
      </c>
      <c r="H50" s="198">
        <v>41</v>
      </c>
      <c r="J50" s="224"/>
      <c r="K50" s="225"/>
    </row>
    <row r="51" spans="1:11" hidden="1" outlineLevel="2" x14ac:dyDescent="0.2">
      <c r="A51" s="208"/>
      <c r="B51" s="209" t="s">
        <v>158</v>
      </c>
      <c r="C51" s="210">
        <v>43763.08</v>
      </c>
      <c r="D51" s="211">
        <v>38</v>
      </c>
      <c r="E51" s="210">
        <v>0</v>
      </c>
      <c r="F51" s="216">
        <v>0</v>
      </c>
      <c r="G51" s="197">
        <v>43763.08</v>
      </c>
      <c r="H51" s="198">
        <v>38</v>
      </c>
      <c r="J51" s="224"/>
      <c r="K51" s="225"/>
    </row>
    <row r="52" spans="1:11" hidden="1" outlineLevel="2" x14ac:dyDescent="0.2">
      <c r="A52" s="208"/>
      <c r="B52" s="209" t="s">
        <v>159</v>
      </c>
      <c r="C52" s="210">
        <v>31094.82</v>
      </c>
      <c r="D52" s="211">
        <v>27</v>
      </c>
      <c r="E52" s="210">
        <v>0</v>
      </c>
      <c r="F52" s="216">
        <v>0</v>
      </c>
      <c r="G52" s="197">
        <v>31094.82</v>
      </c>
      <c r="H52" s="198">
        <v>27</v>
      </c>
      <c r="J52" s="224"/>
      <c r="K52" s="225"/>
    </row>
    <row r="53" spans="1:11" hidden="1" outlineLevel="2" x14ac:dyDescent="0.2">
      <c r="A53" s="208"/>
      <c r="B53" s="209" t="s">
        <v>160</v>
      </c>
      <c r="C53" s="210">
        <v>11516.6</v>
      </c>
      <c r="D53" s="211">
        <v>10</v>
      </c>
      <c r="E53" s="210">
        <v>0</v>
      </c>
      <c r="F53" s="216">
        <v>0</v>
      </c>
      <c r="G53" s="197">
        <v>11516.6</v>
      </c>
      <c r="H53" s="198">
        <v>10</v>
      </c>
      <c r="J53" s="224"/>
      <c r="K53" s="225"/>
    </row>
    <row r="54" spans="1:11" hidden="1" outlineLevel="2" x14ac:dyDescent="0.2">
      <c r="A54" s="208"/>
      <c r="B54" s="209" t="s">
        <v>161</v>
      </c>
      <c r="C54" s="210">
        <v>6909.96</v>
      </c>
      <c r="D54" s="211">
        <v>6</v>
      </c>
      <c r="E54" s="210">
        <v>0</v>
      </c>
      <c r="F54" s="216">
        <v>0</v>
      </c>
      <c r="G54" s="197">
        <v>6909.96</v>
      </c>
      <c r="H54" s="198">
        <v>6</v>
      </c>
      <c r="J54" s="224"/>
      <c r="K54" s="225"/>
    </row>
    <row r="55" spans="1:11" hidden="1" outlineLevel="2" x14ac:dyDescent="0.2">
      <c r="A55" s="208"/>
      <c r="B55" s="209" t="s">
        <v>162</v>
      </c>
      <c r="C55" s="210">
        <v>29943.16</v>
      </c>
      <c r="D55" s="211">
        <v>26</v>
      </c>
      <c r="E55" s="210">
        <v>-29943.16</v>
      </c>
      <c r="F55" s="216">
        <v>-26</v>
      </c>
      <c r="G55" s="197">
        <v>0</v>
      </c>
      <c r="H55" s="198">
        <v>0</v>
      </c>
      <c r="J55" s="224"/>
      <c r="K55" s="225"/>
    </row>
    <row r="56" spans="1:11" hidden="1" outlineLevel="2" x14ac:dyDescent="0.2">
      <c r="A56" s="208"/>
      <c r="B56" s="209" t="s">
        <v>163</v>
      </c>
      <c r="C56" s="210">
        <v>31094.82</v>
      </c>
      <c r="D56" s="211">
        <v>27</v>
      </c>
      <c r="E56" s="210">
        <v>17274.900000000001</v>
      </c>
      <c r="F56" s="216">
        <v>42</v>
      </c>
      <c r="G56" s="197">
        <v>48369.72</v>
      </c>
      <c r="H56" s="198">
        <v>69</v>
      </c>
      <c r="J56" s="224"/>
      <c r="K56" s="225"/>
    </row>
    <row r="57" spans="1:11" collapsed="1" x14ac:dyDescent="0.2">
      <c r="A57" s="202" t="s">
        <v>8</v>
      </c>
      <c r="B57" s="202" t="s">
        <v>197</v>
      </c>
      <c r="C57" s="203">
        <v>16392304.300000001</v>
      </c>
      <c r="D57" s="204">
        <v>29564</v>
      </c>
      <c r="E57" s="203">
        <v>273061.46000000002</v>
      </c>
      <c r="F57" s="204">
        <v>1680</v>
      </c>
      <c r="G57" s="203">
        <v>16665365.76</v>
      </c>
      <c r="H57" s="204">
        <v>31244</v>
      </c>
      <c r="J57" s="224"/>
      <c r="K57" s="225"/>
    </row>
    <row r="58" spans="1:11" hidden="1" outlineLevel="2" x14ac:dyDescent="0.2">
      <c r="A58" s="208"/>
      <c r="B58" s="209" t="s">
        <v>152</v>
      </c>
      <c r="C58" s="210">
        <v>1119728.94</v>
      </c>
      <c r="D58" s="216">
        <v>2020</v>
      </c>
      <c r="E58" s="210">
        <v>0</v>
      </c>
      <c r="F58" s="216">
        <v>0</v>
      </c>
      <c r="G58" s="197">
        <v>1119728.94</v>
      </c>
      <c r="H58" s="198">
        <v>2020</v>
      </c>
      <c r="J58" s="224"/>
      <c r="K58" s="225"/>
    </row>
    <row r="59" spans="1:11" hidden="1" outlineLevel="2" x14ac:dyDescent="0.2">
      <c r="A59" s="208"/>
      <c r="B59" s="209" t="s">
        <v>153</v>
      </c>
      <c r="C59" s="210">
        <v>1233511.81</v>
      </c>
      <c r="D59" s="216">
        <v>2232</v>
      </c>
      <c r="E59" s="210">
        <v>0</v>
      </c>
      <c r="F59" s="216">
        <v>0</v>
      </c>
      <c r="G59" s="197">
        <v>1233511.81</v>
      </c>
      <c r="H59" s="198">
        <v>2232</v>
      </c>
      <c r="J59" s="224"/>
      <c r="K59" s="225"/>
    </row>
    <row r="60" spans="1:11" hidden="1" outlineLevel="2" x14ac:dyDescent="0.2">
      <c r="A60" s="208"/>
      <c r="B60" s="209" t="s">
        <v>154</v>
      </c>
      <c r="C60" s="210">
        <v>1334715.48</v>
      </c>
      <c r="D60" s="216">
        <v>2413</v>
      </c>
      <c r="E60" s="210">
        <v>0</v>
      </c>
      <c r="F60" s="216">
        <v>0</v>
      </c>
      <c r="G60" s="197">
        <v>1334715.48</v>
      </c>
      <c r="H60" s="198">
        <v>2413</v>
      </c>
      <c r="J60" s="224"/>
      <c r="K60" s="225"/>
    </row>
    <row r="61" spans="1:11" hidden="1" outlineLevel="2" x14ac:dyDescent="0.2">
      <c r="A61" s="208"/>
      <c r="B61" s="209" t="s">
        <v>155</v>
      </c>
      <c r="C61" s="210">
        <v>1349130.71</v>
      </c>
      <c r="D61" s="216">
        <v>2445</v>
      </c>
      <c r="E61" s="210">
        <v>0</v>
      </c>
      <c r="F61" s="216">
        <v>0</v>
      </c>
      <c r="G61" s="197">
        <v>1349130.71</v>
      </c>
      <c r="H61" s="198">
        <v>2445</v>
      </c>
      <c r="J61" s="224"/>
      <c r="K61" s="225"/>
    </row>
    <row r="62" spans="1:11" hidden="1" outlineLevel="2" x14ac:dyDescent="0.2">
      <c r="A62" s="208"/>
      <c r="B62" s="209" t="s">
        <v>156</v>
      </c>
      <c r="C62" s="210">
        <v>1235742.67</v>
      </c>
      <c r="D62" s="216">
        <v>2234</v>
      </c>
      <c r="E62" s="210">
        <v>0</v>
      </c>
      <c r="F62" s="216">
        <v>0</v>
      </c>
      <c r="G62" s="197">
        <v>1235742.67</v>
      </c>
      <c r="H62" s="198">
        <v>2234</v>
      </c>
      <c r="J62" s="224"/>
      <c r="K62" s="225"/>
    </row>
    <row r="63" spans="1:11" hidden="1" outlineLevel="2" x14ac:dyDescent="0.2">
      <c r="A63" s="208"/>
      <c r="B63" s="209" t="s">
        <v>157</v>
      </c>
      <c r="C63" s="210">
        <v>1328966.17</v>
      </c>
      <c r="D63" s="216">
        <v>2400</v>
      </c>
      <c r="E63" s="210">
        <v>0</v>
      </c>
      <c r="F63" s="216">
        <v>0</v>
      </c>
      <c r="G63" s="197">
        <v>1328966.17</v>
      </c>
      <c r="H63" s="198">
        <v>2400</v>
      </c>
      <c r="J63" s="224"/>
      <c r="K63" s="225"/>
    </row>
    <row r="64" spans="1:11" hidden="1" outlineLevel="2" x14ac:dyDescent="0.2">
      <c r="A64" s="208"/>
      <c r="B64" s="209" t="s">
        <v>158</v>
      </c>
      <c r="C64" s="210">
        <v>1597389.53</v>
      </c>
      <c r="D64" s="216">
        <v>2845</v>
      </c>
      <c r="E64" s="210">
        <v>0</v>
      </c>
      <c r="F64" s="216">
        <v>0</v>
      </c>
      <c r="G64" s="197">
        <v>1597389.53</v>
      </c>
      <c r="H64" s="198">
        <v>2845</v>
      </c>
      <c r="J64" s="224"/>
      <c r="K64" s="225"/>
    </row>
    <row r="65" spans="1:11" hidden="1" outlineLevel="2" x14ac:dyDescent="0.2">
      <c r="A65" s="208"/>
      <c r="B65" s="209" t="s">
        <v>159</v>
      </c>
      <c r="C65" s="210">
        <v>1502602.9</v>
      </c>
      <c r="D65" s="216">
        <v>2710</v>
      </c>
      <c r="E65" s="210">
        <v>0</v>
      </c>
      <c r="F65" s="216">
        <v>0</v>
      </c>
      <c r="G65" s="197">
        <v>1502602.9</v>
      </c>
      <c r="H65" s="198">
        <v>2710</v>
      </c>
      <c r="J65" s="224"/>
      <c r="K65" s="225"/>
    </row>
    <row r="66" spans="1:11" hidden="1" outlineLevel="2" x14ac:dyDescent="0.2">
      <c r="A66" s="208"/>
      <c r="B66" s="209" t="s">
        <v>160</v>
      </c>
      <c r="C66" s="210">
        <v>1503264.5</v>
      </c>
      <c r="D66" s="216">
        <v>2703</v>
      </c>
      <c r="E66" s="210">
        <v>0</v>
      </c>
      <c r="F66" s="216">
        <v>0</v>
      </c>
      <c r="G66" s="197">
        <v>1503264.5</v>
      </c>
      <c r="H66" s="198">
        <v>2703</v>
      </c>
      <c r="J66" s="224"/>
      <c r="K66" s="225"/>
    </row>
    <row r="67" spans="1:11" hidden="1" outlineLevel="2" x14ac:dyDescent="0.2">
      <c r="A67" s="208"/>
      <c r="B67" s="209" t="s">
        <v>161</v>
      </c>
      <c r="C67" s="210">
        <v>1650378.31</v>
      </c>
      <c r="D67" s="216">
        <v>2973</v>
      </c>
      <c r="E67" s="210">
        <v>0</v>
      </c>
      <c r="F67" s="216">
        <v>0</v>
      </c>
      <c r="G67" s="197">
        <v>1650378.31</v>
      </c>
      <c r="H67" s="198">
        <v>2973</v>
      </c>
      <c r="J67" s="224"/>
      <c r="K67" s="225"/>
    </row>
    <row r="68" spans="1:11" hidden="1" outlineLevel="2" x14ac:dyDescent="0.2">
      <c r="A68" s="208"/>
      <c r="B68" s="209" t="s">
        <v>162</v>
      </c>
      <c r="C68" s="210">
        <v>1265336.31</v>
      </c>
      <c r="D68" s="216">
        <v>2289</v>
      </c>
      <c r="E68" s="210">
        <v>-110880.48</v>
      </c>
      <c r="F68" s="216">
        <v>560</v>
      </c>
      <c r="G68" s="197">
        <v>1154455.83</v>
      </c>
      <c r="H68" s="198">
        <v>2849</v>
      </c>
      <c r="J68" s="224"/>
      <c r="K68" s="225"/>
    </row>
    <row r="69" spans="1:11" hidden="1" outlineLevel="2" x14ac:dyDescent="0.2">
      <c r="A69" s="208"/>
      <c r="B69" s="209" t="s">
        <v>163</v>
      </c>
      <c r="C69" s="210">
        <v>1271536.97</v>
      </c>
      <c r="D69" s="216">
        <v>2300</v>
      </c>
      <c r="E69" s="210">
        <v>383941.94</v>
      </c>
      <c r="F69" s="216">
        <v>1120</v>
      </c>
      <c r="G69" s="197">
        <v>1655478.91</v>
      </c>
      <c r="H69" s="198">
        <v>3420</v>
      </c>
      <c r="J69" s="224"/>
      <c r="K69" s="225"/>
    </row>
    <row r="70" spans="1:11" collapsed="1" x14ac:dyDescent="0.2">
      <c r="A70" s="202" t="s">
        <v>10</v>
      </c>
      <c r="B70" s="202" t="s">
        <v>11</v>
      </c>
      <c r="C70" s="203">
        <v>10094416.710000001</v>
      </c>
      <c r="D70" s="204">
        <v>18119</v>
      </c>
      <c r="E70" s="203">
        <v>458228.96</v>
      </c>
      <c r="F70" s="204">
        <v>1635</v>
      </c>
      <c r="G70" s="203">
        <v>10552645.67</v>
      </c>
      <c r="H70" s="204">
        <v>19754</v>
      </c>
      <c r="J70" s="224"/>
      <c r="K70" s="225"/>
    </row>
    <row r="71" spans="1:11" hidden="1" outlineLevel="2" x14ac:dyDescent="0.2">
      <c r="A71" s="208"/>
      <c r="B71" s="209" t="s">
        <v>152</v>
      </c>
      <c r="C71" s="210">
        <v>643667.39</v>
      </c>
      <c r="D71" s="216">
        <v>1141</v>
      </c>
      <c r="E71" s="210">
        <v>0</v>
      </c>
      <c r="F71" s="216">
        <v>0</v>
      </c>
      <c r="G71" s="197">
        <v>643667.39</v>
      </c>
      <c r="H71" s="198">
        <v>1141</v>
      </c>
      <c r="J71" s="224"/>
      <c r="K71" s="225"/>
    </row>
    <row r="72" spans="1:11" hidden="1" outlineLevel="2" x14ac:dyDescent="0.2">
      <c r="A72" s="208"/>
      <c r="B72" s="209" t="s">
        <v>153</v>
      </c>
      <c r="C72" s="210">
        <v>800335.66</v>
      </c>
      <c r="D72" s="216">
        <v>1422</v>
      </c>
      <c r="E72" s="210">
        <v>-525.80999999999995</v>
      </c>
      <c r="F72" s="216">
        <v>0</v>
      </c>
      <c r="G72" s="197">
        <v>799809.85</v>
      </c>
      <c r="H72" s="198">
        <v>1422</v>
      </c>
      <c r="J72" s="224"/>
      <c r="K72" s="225"/>
    </row>
    <row r="73" spans="1:11" hidden="1" outlineLevel="2" x14ac:dyDescent="0.2">
      <c r="A73" s="208"/>
      <c r="B73" s="209" t="s">
        <v>154</v>
      </c>
      <c r="C73" s="210">
        <v>695259.79</v>
      </c>
      <c r="D73" s="216">
        <v>1238</v>
      </c>
      <c r="E73" s="210">
        <v>0</v>
      </c>
      <c r="F73" s="216">
        <v>0</v>
      </c>
      <c r="G73" s="197">
        <v>695259.79</v>
      </c>
      <c r="H73" s="198">
        <v>1238</v>
      </c>
      <c r="J73" s="224"/>
      <c r="K73" s="225"/>
    </row>
    <row r="74" spans="1:11" hidden="1" outlineLevel="2" x14ac:dyDescent="0.2">
      <c r="A74" s="208"/>
      <c r="B74" s="209" t="s">
        <v>155</v>
      </c>
      <c r="C74" s="210">
        <v>815237.73</v>
      </c>
      <c r="D74" s="216">
        <v>1449</v>
      </c>
      <c r="E74" s="210">
        <v>0</v>
      </c>
      <c r="F74" s="216">
        <v>0</v>
      </c>
      <c r="G74" s="197">
        <v>815237.73</v>
      </c>
      <c r="H74" s="198">
        <v>1449</v>
      </c>
      <c r="J74" s="224"/>
      <c r="K74" s="225"/>
    </row>
    <row r="75" spans="1:11" hidden="1" outlineLevel="2" x14ac:dyDescent="0.2">
      <c r="A75" s="208"/>
      <c r="B75" s="209" t="s">
        <v>156</v>
      </c>
      <c r="C75" s="210">
        <v>587452.68000000005</v>
      </c>
      <c r="D75" s="216">
        <v>1057</v>
      </c>
      <c r="E75" s="210">
        <v>0</v>
      </c>
      <c r="F75" s="216">
        <v>0</v>
      </c>
      <c r="G75" s="197">
        <v>587452.68000000005</v>
      </c>
      <c r="H75" s="198">
        <v>1057</v>
      </c>
      <c r="J75" s="224"/>
      <c r="K75" s="225"/>
    </row>
    <row r="76" spans="1:11" hidden="1" outlineLevel="2" x14ac:dyDescent="0.2">
      <c r="A76" s="208"/>
      <c r="B76" s="209" t="s">
        <v>157</v>
      </c>
      <c r="C76" s="210">
        <v>958569.99</v>
      </c>
      <c r="D76" s="216">
        <v>1717</v>
      </c>
      <c r="E76" s="210">
        <v>0</v>
      </c>
      <c r="F76" s="216">
        <v>0</v>
      </c>
      <c r="G76" s="197">
        <v>958569.99</v>
      </c>
      <c r="H76" s="198">
        <v>1717</v>
      </c>
      <c r="J76" s="224"/>
      <c r="K76" s="225"/>
    </row>
    <row r="77" spans="1:11" hidden="1" outlineLevel="2" x14ac:dyDescent="0.2">
      <c r="A77" s="208"/>
      <c r="B77" s="209" t="s">
        <v>158</v>
      </c>
      <c r="C77" s="210">
        <v>1021698.4</v>
      </c>
      <c r="D77" s="216">
        <v>1867</v>
      </c>
      <c r="E77" s="210">
        <v>0</v>
      </c>
      <c r="F77" s="216">
        <v>0</v>
      </c>
      <c r="G77" s="197">
        <v>1021698.4</v>
      </c>
      <c r="H77" s="198">
        <v>1867</v>
      </c>
      <c r="J77" s="224"/>
      <c r="K77" s="225"/>
    </row>
    <row r="78" spans="1:11" hidden="1" outlineLevel="2" x14ac:dyDescent="0.2">
      <c r="A78" s="208"/>
      <c r="B78" s="209" t="s">
        <v>159</v>
      </c>
      <c r="C78" s="210">
        <v>897221.74</v>
      </c>
      <c r="D78" s="216">
        <v>1622</v>
      </c>
      <c r="E78" s="210">
        <v>0</v>
      </c>
      <c r="F78" s="216">
        <v>0</v>
      </c>
      <c r="G78" s="197">
        <v>897221.74</v>
      </c>
      <c r="H78" s="198">
        <v>1622</v>
      </c>
      <c r="J78" s="224"/>
      <c r="K78" s="225"/>
    </row>
    <row r="79" spans="1:11" hidden="1" outlineLevel="2" x14ac:dyDescent="0.2">
      <c r="A79" s="208"/>
      <c r="B79" s="209" t="s">
        <v>160</v>
      </c>
      <c r="C79" s="210">
        <v>1108108.8899999999</v>
      </c>
      <c r="D79" s="216">
        <v>1996</v>
      </c>
      <c r="E79" s="210">
        <v>0</v>
      </c>
      <c r="F79" s="216">
        <v>0</v>
      </c>
      <c r="G79" s="197">
        <v>1108108.8899999999</v>
      </c>
      <c r="H79" s="198">
        <v>1996</v>
      </c>
      <c r="J79" s="224"/>
      <c r="K79" s="225"/>
    </row>
    <row r="80" spans="1:11" hidden="1" outlineLevel="2" x14ac:dyDescent="0.2">
      <c r="A80" s="208"/>
      <c r="B80" s="209" t="s">
        <v>161</v>
      </c>
      <c r="C80" s="210">
        <v>1172736.17</v>
      </c>
      <c r="D80" s="216">
        <v>2122</v>
      </c>
      <c r="E80" s="210">
        <v>0</v>
      </c>
      <c r="F80" s="216">
        <v>0</v>
      </c>
      <c r="G80" s="197">
        <v>1172736.17</v>
      </c>
      <c r="H80" s="198">
        <v>2122</v>
      </c>
      <c r="J80" s="224"/>
      <c r="K80" s="225"/>
    </row>
    <row r="81" spans="1:11" hidden="1" outlineLevel="2" x14ac:dyDescent="0.2">
      <c r="A81" s="208"/>
      <c r="B81" s="209" t="s">
        <v>162</v>
      </c>
      <c r="C81" s="210">
        <v>695917.44</v>
      </c>
      <c r="D81" s="216">
        <v>1242</v>
      </c>
      <c r="E81" s="210">
        <v>169227.04</v>
      </c>
      <c r="F81" s="216">
        <v>820</v>
      </c>
      <c r="G81" s="197">
        <v>865144.48</v>
      </c>
      <c r="H81" s="198">
        <v>2062</v>
      </c>
      <c r="J81" s="224"/>
      <c r="K81" s="225"/>
    </row>
    <row r="82" spans="1:11" hidden="1" outlineLevel="2" x14ac:dyDescent="0.2">
      <c r="A82" s="208"/>
      <c r="B82" s="209" t="s">
        <v>163</v>
      </c>
      <c r="C82" s="210">
        <v>698210.83</v>
      </c>
      <c r="D82" s="216">
        <v>1246</v>
      </c>
      <c r="E82" s="210">
        <v>289527.73</v>
      </c>
      <c r="F82" s="216">
        <v>815</v>
      </c>
      <c r="G82" s="197">
        <v>987738.56</v>
      </c>
      <c r="H82" s="198">
        <v>2061</v>
      </c>
      <c r="J82" s="224"/>
      <c r="K82" s="225"/>
    </row>
    <row r="83" spans="1:11" collapsed="1" x14ac:dyDescent="0.2">
      <c r="A83" s="202" t="s">
        <v>212</v>
      </c>
      <c r="B83" s="202" t="s">
        <v>213</v>
      </c>
      <c r="C83" s="203">
        <v>3717921.6</v>
      </c>
      <c r="D83" s="204">
        <v>7120</v>
      </c>
      <c r="E83" s="203">
        <v>9921.42</v>
      </c>
      <c r="F83" s="204">
        <v>319</v>
      </c>
      <c r="G83" s="203">
        <v>3727843.02</v>
      </c>
      <c r="H83" s="204">
        <v>7439</v>
      </c>
      <c r="J83" s="224"/>
      <c r="K83" s="225"/>
    </row>
    <row r="84" spans="1:11" hidden="1" outlineLevel="2" x14ac:dyDescent="0.2">
      <c r="A84" s="208"/>
      <c r="B84" s="209" t="s">
        <v>152</v>
      </c>
      <c r="C84" s="210">
        <v>303908.76</v>
      </c>
      <c r="D84" s="211">
        <v>582</v>
      </c>
      <c r="E84" s="210">
        <v>0</v>
      </c>
      <c r="F84" s="216">
        <v>0</v>
      </c>
      <c r="G84" s="197">
        <v>303908.76</v>
      </c>
      <c r="H84" s="198">
        <v>582</v>
      </c>
      <c r="J84" s="224"/>
      <c r="K84" s="225"/>
    </row>
    <row r="85" spans="1:11" hidden="1" outlineLevel="2" x14ac:dyDescent="0.2">
      <c r="A85" s="208"/>
      <c r="B85" s="209" t="s">
        <v>153</v>
      </c>
      <c r="C85" s="210">
        <v>319051.98</v>
      </c>
      <c r="D85" s="211">
        <v>611</v>
      </c>
      <c r="E85" s="210">
        <v>0</v>
      </c>
      <c r="F85" s="216">
        <v>0</v>
      </c>
      <c r="G85" s="197">
        <v>319051.98</v>
      </c>
      <c r="H85" s="198">
        <v>611</v>
      </c>
      <c r="J85" s="224"/>
      <c r="K85" s="225"/>
    </row>
    <row r="86" spans="1:11" hidden="1" outlineLevel="2" x14ac:dyDescent="0.2">
      <c r="A86" s="208"/>
      <c r="B86" s="209" t="s">
        <v>154</v>
      </c>
      <c r="C86" s="210">
        <v>318529.8</v>
      </c>
      <c r="D86" s="211">
        <v>610</v>
      </c>
      <c r="E86" s="210">
        <v>0</v>
      </c>
      <c r="F86" s="216">
        <v>0</v>
      </c>
      <c r="G86" s="197">
        <v>318529.8</v>
      </c>
      <c r="H86" s="198">
        <v>610</v>
      </c>
      <c r="J86" s="224"/>
      <c r="K86" s="225"/>
    </row>
    <row r="87" spans="1:11" hidden="1" outlineLevel="2" x14ac:dyDescent="0.2">
      <c r="A87" s="208"/>
      <c r="B87" s="209" t="s">
        <v>155</v>
      </c>
      <c r="C87" s="210">
        <v>313308</v>
      </c>
      <c r="D87" s="211">
        <v>600</v>
      </c>
      <c r="E87" s="210">
        <v>0</v>
      </c>
      <c r="F87" s="216">
        <v>0</v>
      </c>
      <c r="G87" s="197">
        <v>313308</v>
      </c>
      <c r="H87" s="198">
        <v>600</v>
      </c>
      <c r="J87" s="224"/>
      <c r="K87" s="225"/>
    </row>
    <row r="88" spans="1:11" hidden="1" outlineLevel="2" x14ac:dyDescent="0.2">
      <c r="A88" s="208"/>
      <c r="B88" s="209" t="s">
        <v>156</v>
      </c>
      <c r="C88" s="210">
        <v>308608.38</v>
      </c>
      <c r="D88" s="211">
        <v>591</v>
      </c>
      <c r="E88" s="210">
        <v>0</v>
      </c>
      <c r="F88" s="216">
        <v>0</v>
      </c>
      <c r="G88" s="197">
        <v>308608.38</v>
      </c>
      <c r="H88" s="198">
        <v>591</v>
      </c>
      <c r="J88" s="224"/>
      <c r="K88" s="225"/>
    </row>
    <row r="89" spans="1:11" hidden="1" outlineLevel="2" x14ac:dyDescent="0.2">
      <c r="A89" s="208"/>
      <c r="B89" s="209" t="s">
        <v>157</v>
      </c>
      <c r="C89" s="210">
        <v>318007.62</v>
      </c>
      <c r="D89" s="211">
        <v>609</v>
      </c>
      <c r="E89" s="210">
        <v>0</v>
      </c>
      <c r="F89" s="216">
        <v>0</v>
      </c>
      <c r="G89" s="197">
        <v>318007.62</v>
      </c>
      <c r="H89" s="198">
        <v>609</v>
      </c>
      <c r="J89" s="224"/>
      <c r="K89" s="225"/>
    </row>
    <row r="90" spans="1:11" hidden="1" outlineLevel="2" x14ac:dyDescent="0.2">
      <c r="A90" s="208"/>
      <c r="B90" s="209" t="s">
        <v>158</v>
      </c>
      <c r="C90" s="210">
        <v>300253.5</v>
      </c>
      <c r="D90" s="211">
        <v>575</v>
      </c>
      <c r="E90" s="210">
        <v>0</v>
      </c>
      <c r="F90" s="216">
        <v>0</v>
      </c>
      <c r="G90" s="197">
        <v>300253.5</v>
      </c>
      <c r="H90" s="198">
        <v>575</v>
      </c>
      <c r="J90" s="224"/>
      <c r="K90" s="225"/>
    </row>
    <row r="91" spans="1:11" hidden="1" outlineLevel="2" x14ac:dyDescent="0.2">
      <c r="A91" s="208"/>
      <c r="B91" s="209" t="s">
        <v>159</v>
      </c>
      <c r="C91" s="210">
        <v>302864.40000000002</v>
      </c>
      <c r="D91" s="211">
        <v>580</v>
      </c>
      <c r="E91" s="210">
        <v>0</v>
      </c>
      <c r="F91" s="216">
        <v>0</v>
      </c>
      <c r="G91" s="197">
        <v>302864.40000000002</v>
      </c>
      <c r="H91" s="198">
        <v>580</v>
      </c>
      <c r="J91" s="224"/>
      <c r="K91" s="225"/>
    </row>
    <row r="92" spans="1:11" hidden="1" outlineLevel="2" x14ac:dyDescent="0.2">
      <c r="A92" s="208"/>
      <c r="B92" s="209" t="s">
        <v>160</v>
      </c>
      <c r="C92" s="210">
        <v>326884.68</v>
      </c>
      <c r="D92" s="211">
        <v>626</v>
      </c>
      <c r="E92" s="210">
        <v>0</v>
      </c>
      <c r="F92" s="216">
        <v>0</v>
      </c>
      <c r="G92" s="197">
        <v>326884.68</v>
      </c>
      <c r="H92" s="198">
        <v>626</v>
      </c>
      <c r="J92" s="224"/>
      <c r="K92" s="225"/>
    </row>
    <row r="93" spans="1:11" hidden="1" outlineLevel="2" x14ac:dyDescent="0.2">
      <c r="A93" s="208"/>
      <c r="B93" s="209" t="s">
        <v>161</v>
      </c>
      <c r="C93" s="210">
        <v>284065.91999999998</v>
      </c>
      <c r="D93" s="211">
        <v>544</v>
      </c>
      <c r="E93" s="210">
        <v>0</v>
      </c>
      <c r="F93" s="216">
        <v>0</v>
      </c>
      <c r="G93" s="197">
        <v>284065.91999999998</v>
      </c>
      <c r="H93" s="198">
        <v>544</v>
      </c>
      <c r="J93" s="224"/>
      <c r="K93" s="225"/>
    </row>
    <row r="94" spans="1:11" hidden="1" outlineLevel="2" x14ac:dyDescent="0.2">
      <c r="A94" s="208"/>
      <c r="B94" s="209" t="s">
        <v>162</v>
      </c>
      <c r="C94" s="210">
        <v>309130.56</v>
      </c>
      <c r="D94" s="211">
        <v>592</v>
      </c>
      <c r="E94" s="210">
        <v>20887.2</v>
      </c>
      <c r="F94" s="216">
        <v>160</v>
      </c>
      <c r="G94" s="197">
        <v>330017.76</v>
      </c>
      <c r="H94" s="198">
        <v>752</v>
      </c>
      <c r="J94" s="224"/>
      <c r="K94" s="225"/>
    </row>
    <row r="95" spans="1:11" hidden="1" outlineLevel="2" x14ac:dyDescent="0.2">
      <c r="A95" s="208"/>
      <c r="B95" s="209" t="s">
        <v>163</v>
      </c>
      <c r="C95" s="210">
        <v>313308</v>
      </c>
      <c r="D95" s="211">
        <v>600</v>
      </c>
      <c r="E95" s="210">
        <v>-10965.78</v>
      </c>
      <c r="F95" s="216">
        <v>159</v>
      </c>
      <c r="G95" s="197">
        <v>302342.21999999997</v>
      </c>
      <c r="H95" s="198">
        <v>759</v>
      </c>
      <c r="J95" s="224"/>
      <c r="K95" s="225"/>
    </row>
    <row r="96" spans="1:11" collapsed="1" x14ac:dyDescent="0.2">
      <c r="A96" s="202" t="s">
        <v>214</v>
      </c>
      <c r="B96" s="202" t="s">
        <v>215</v>
      </c>
      <c r="C96" s="203">
        <v>1038148.41</v>
      </c>
      <c r="D96" s="204">
        <v>1235</v>
      </c>
      <c r="E96" s="203">
        <v>14896.82</v>
      </c>
      <c r="F96" s="204">
        <v>52</v>
      </c>
      <c r="G96" s="203">
        <v>1053045.23</v>
      </c>
      <c r="H96" s="204">
        <v>1287</v>
      </c>
      <c r="J96" s="224"/>
      <c r="K96" s="225"/>
    </row>
    <row r="97" spans="1:11" hidden="1" outlineLevel="2" x14ac:dyDescent="0.2">
      <c r="A97" s="208"/>
      <c r="B97" s="209" t="s">
        <v>152</v>
      </c>
      <c r="C97" s="210">
        <v>85742.22</v>
      </c>
      <c r="D97" s="211">
        <v>102</v>
      </c>
      <c r="E97" s="210">
        <v>-85742.22</v>
      </c>
      <c r="F97" s="216">
        <v>-102</v>
      </c>
      <c r="G97" s="197">
        <v>0</v>
      </c>
      <c r="H97" s="198">
        <v>0</v>
      </c>
      <c r="J97" s="224"/>
      <c r="K97" s="225"/>
    </row>
    <row r="98" spans="1:11" hidden="1" outlineLevel="2" x14ac:dyDescent="0.2">
      <c r="A98" s="208"/>
      <c r="B98" s="209" t="s">
        <v>153</v>
      </c>
      <c r="C98" s="210">
        <v>85742.22</v>
      </c>
      <c r="D98" s="211">
        <v>102</v>
      </c>
      <c r="E98" s="210">
        <v>-85742.22</v>
      </c>
      <c r="F98" s="216">
        <v>-102</v>
      </c>
      <c r="G98" s="197">
        <v>0</v>
      </c>
      <c r="H98" s="198">
        <v>0</v>
      </c>
      <c r="J98" s="224"/>
      <c r="K98" s="225"/>
    </row>
    <row r="99" spans="1:11" hidden="1" outlineLevel="2" x14ac:dyDescent="0.2">
      <c r="A99" s="208"/>
      <c r="B99" s="209" t="s">
        <v>154</v>
      </c>
      <c r="C99" s="210">
        <v>85742.22</v>
      </c>
      <c r="D99" s="211">
        <v>102</v>
      </c>
      <c r="E99" s="210">
        <v>3190.15</v>
      </c>
      <c r="F99" s="216">
        <v>0</v>
      </c>
      <c r="G99" s="197">
        <v>88932.37</v>
      </c>
      <c r="H99" s="198">
        <v>102</v>
      </c>
      <c r="J99" s="224"/>
      <c r="K99" s="225"/>
    </row>
    <row r="100" spans="1:11" hidden="1" outlineLevel="2" x14ac:dyDescent="0.2">
      <c r="A100" s="208"/>
      <c r="B100" s="209" t="s">
        <v>155</v>
      </c>
      <c r="C100" s="210">
        <v>85742.22</v>
      </c>
      <c r="D100" s="211">
        <v>102</v>
      </c>
      <c r="E100" s="210">
        <v>-17005.080000000002</v>
      </c>
      <c r="F100" s="216">
        <v>0</v>
      </c>
      <c r="G100" s="197">
        <v>68737.14</v>
      </c>
      <c r="H100" s="198">
        <v>102</v>
      </c>
      <c r="J100" s="224"/>
      <c r="K100" s="225"/>
    </row>
    <row r="101" spans="1:11" hidden="1" outlineLevel="2" x14ac:dyDescent="0.2">
      <c r="A101" s="208"/>
      <c r="B101" s="209" t="s">
        <v>156</v>
      </c>
      <c r="C101" s="210">
        <v>85742.22</v>
      </c>
      <c r="D101" s="211">
        <v>102</v>
      </c>
      <c r="E101" s="210">
        <v>-4338.0200000000004</v>
      </c>
      <c r="F101" s="216">
        <v>0</v>
      </c>
      <c r="G101" s="197">
        <v>81404.2</v>
      </c>
      <c r="H101" s="198">
        <v>102</v>
      </c>
      <c r="J101" s="224"/>
      <c r="K101" s="225"/>
    </row>
    <row r="102" spans="1:11" hidden="1" outlineLevel="2" x14ac:dyDescent="0.2">
      <c r="A102" s="208"/>
      <c r="B102" s="209" t="s">
        <v>157</v>
      </c>
      <c r="C102" s="210">
        <v>85742.22</v>
      </c>
      <c r="D102" s="211">
        <v>102</v>
      </c>
      <c r="E102" s="210">
        <v>20149.28</v>
      </c>
      <c r="F102" s="216">
        <v>0</v>
      </c>
      <c r="G102" s="197">
        <v>105891.5</v>
      </c>
      <c r="H102" s="198">
        <v>102</v>
      </c>
      <c r="J102" s="224"/>
      <c r="K102" s="225"/>
    </row>
    <row r="103" spans="1:11" hidden="1" outlineLevel="2" x14ac:dyDescent="0.2">
      <c r="A103" s="208"/>
      <c r="B103" s="209" t="s">
        <v>158</v>
      </c>
      <c r="C103" s="210">
        <v>85742.22</v>
      </c>
      <c r="D103" s="211">
        <v>102</v>
      </c>
      <c r="E103" s="210">
        <v>1937.54</v>
      </c>
      <c r="F103" s="216">
        <v>0</v>
      </c>
      <c r="G103" s="197">
        <v>87679.76</v>
      </c>
      <c r="H103" s="198">
        <v>102</v>
      </c>
      <c r="J103" s="224"/>
      <c r="K103" s="225"/>
    </row>
    <row r="104" spans="1:11" hidden="1" outlineLevel="2" x14ac:dyDescent="0.2">
      <c r="A104" s="208"/>
      <c r="B104" s="209" t="s">
        <v>159</v>
      </c>
      <c r="C104" s="210">
        <v>85742.22</v>
      </c>
      <c r="D104" s="211">
        <v>102</v>
      </c>
      <c r="E104" s="210">
        <v>4157.08</v>
      </c>
      <c r="F104" s="216">
        <v>0</v>
      </c>
      <c r="G104" s="197">
        <v>89899.3</v>
      </c>
      <c r="H104" s="198">
        <v>102</v>
      </c>
      <c r="J104" s="224"/>
      <c r="K104" s="225"/>
    </row>
    <row r="105" spans="1:11" hidden="1" outlineLevel="2" x14ac:dyDescent="0.2">
      <c r="A105" s="208"/>
      <c r="B105" s="209" t="s">
        <v>160</v>
      </c>
      <c r="C105" s="210">
        <v>85742.22</v>
      </c>
      <c r="D105" s="211">
        <v>102</v>
      </c>
      <c r="E105" s="210">
        <v>-53227.75</v>
      </c>
      <c r="F105" s="216">
        <v>0</v>
      </c>
      <c r="G105" s="197">
        <v>32514.47</v>
      </c>
      <c r="H105" s="198">
        <v>102</v>
      </c>
      <c r="J105" s="224"/>
      <c r="K105" s="225"/>
    </row>
    <row r="106" spans="1:11" hidden="1" outlineLevel="2" x14ac:dyDescent="0.2">
      <c r="A106" s="208"/>
      <c r="B106" s="209" t="s">
        <v>161</v>
      </c>
      <c r="C106" s="210">
        <v>85742.22</v>
      </c>
      <c r="D106" s="211">
        <v>102</v>
      </c>
      <c r="E106" s="210">
        <v>125862.7</v>
      </c>
      <c r="F106" s="216">
        <v>130</v>
      </c>
      <c r="G106" s="197">
        <v>211604.92</v>
      </c>
      <c r="H106" s="198">
        <v>232</v>
      </c>
      <c r="J106" s="224"/>
      <c r="K106" s="225"/>
    </row>
    <row r="107" spans="1:11" hidden="1" outlineLevel="2" x14ac:dyDescent="0.2">
      <c r="A107" s="208"/>
      <c r="B107" s="209" t="s">
        <v>162</v>
      </c>
      <c r="C107" s="210">
        <v>85742.22</v>
      </c>
      <c r="D107" s="211">
        <v>102</v>
      </c>
      <c r="E107" s="210">
        <v>153064.37</v>
      </c>
      <c r="F107" s="216">
        <v>126</v>
      </c>
      <c r="G107" s="197">
        <v>238806.59</v>
      </c>
      <c r="H107" s="198">
        <v>228</v>
      </c>
      <c r="J107" s="224"/>
      <c r="K107" s="225"/>
    </row>
    <row r="108" spans="1:11" hidden="1" outlineLevel="2" x14ac:dyDescent="0.2">
      <c r="A108" s="208"/>
      <c r="B108" s="209" t="s">
        <v>163</v>
      </c>
      <c r="C108" s="210">
        <v>94983.99</v>
      </c>
      <c r="D108" s="211">
        <v>113</v>
      </c>
      <c r="E108" s="210">
        <v>-47409.01</v>
      </c>
      <c r="F108" s="216">
        <v>0</v>
      </c>
      <c r="G108" s="197">
        <v>47574.98</v>
      </c>
      <c r="H108" s="198">
        <v>113</v>
      </c>
      <c r="J108" s="224"/>
      <c r="K108" s="225"/>
    </row>
    <row r="109" spans="1:11" collapsed="1" x14ac:dyDescent="0.2">
      <c r="A109" s="202" t="s">
        <v>14</v>
      </c>
      <c r="B109" s="202" t="s">
        <v>15</v>
      </c>
      <c r="C109" s="203">
        <v>3895621.32</v>
      </c>
      <c r="D109" s="204">
        <v>4071</v>
      </c>
      <c r="E109" s="203">
        <v>-26793.759999999998</v>
      </c>
      <c r="F109" s="204">
        <v>172</v>
      </c>
      <c r="G109" s="203">
        <v>3868827.56</v>
      </c>
      <c r="H109" s="204">
        <v>4243</v>
      </c>
      <c r="J109" s="224"/>
      <c r="K109" s="225"/>
    </row>
    <row r="110" spans="1:11" hidden="1" outlineLevel="2" x14ac:dyDescent="0.2">
      <c r="A110" s="208"/>
      <c r="B110" s="209" t="s">
        <v>152</v>
      </c>
      <c r="C110" s="210">
        <v>355017.32</v>
      </c>
      <c r="D110" s="211">
        <v>371</v>
      </c>
      <c r="E110" s="210">
        <v>0</v>
      </c>
      <c r="F110" s="216">
        <v>0</v>
      </c>
      <c r="G110" s="197">
        <v>355017.32</v>
      </c>
      <c r="H110" s="198">
        <v>371</v>
      </c>
      <c r="J110" s="224"/>
      <c r="K110" s="225"/>
    </row>
    <row r="111" spans="1:11" hidden="1" outlineLevel="2" x14ac:dyDescent="0.2">
      <c r="A111" s="208"/>
      <c r="B111" s="209" t="s">
        <v>153</v>
      </c>
      <c r="C111" s="210">
        <v>361715.76</v>
      </c>
      <c r="D111" s="211">
        <v>378</v>
      </c>
      <c r="E111" s="210">
        <v>0</v>
      </c>
      <c r="F111" s="216">
        <v>0</v>
      </c>
      <c r="G111" s="197">
        <v>361715.76</v>
      </c>
      <c r="H111" s="198">
        <v>378</v>
      </c>
      <c r="J111" s="224"/>
      <c r="K111" s="225"/>
    </row>
    <row r="112" spans="1:11" hidden="1" outlineLevel="2" x14ac:dyDescent="0.2">
      <c r="A112" s="208"/>
      <c r="B112" s="209" t="s">
        <v>154</v>
      </c>
      <c r="C112" s="210">
        <v>375112.64</v>
      </c>
      <c r="D112" s="211">
        <v>392</v>
      </c>
      <c r="E112" s="210">
        <v>0</v>
      </c>
      <c r="F112" s="216">
        <v>0</v>
      </c>
      <c r="G112" s="197">
        <v>375112.64</v>
      </c>
      <c r="H112" s="198">
        <v>392</v>
      </c>
      <c r="J112" s="224"/>
      <c r="K112" s="225"/>
    </row>
    <row r="113" spans="1:11" hidden="1" outlineLevel="2" x14ac:dyDescent="0.2">
      <c r="A113" s="208"/>
      <c r="B113" s="209" t="s">
        <v>155</v>
      </c>
      <c r="C113" s="210">
        <v>333008.15999999997</v>
      </c>
      <c r="D113" s="211">
        <v>348</v>
      </c>
      <c r="E113" s="210">
        <v>0</v>
      </c>
      <c r="F113" s="216">
        <v>0</v>
      </c>
      <c r="G113" s="197">
        <v>333008.15999999997</v>
      </c>
      <c r="H113" s="198">
        <v>348</v>
      </c>
      <c r="J113" s="224"/>
      <c r="K113" s="225"/>
    </row>
    <row r="114" spans="1:11" hidden="1" outlineLevel="2" x14ac:dyDescent="0.2">
      <c r="A114" s="208"/>
      <c r="B114" s="209" t="s">
        <v>156</v>
      </c>
      <c r="C114" s="210">
        <v>364586.52</v>
      </c>
      <c r="D114" s="211">
        <v>381</v>
      </c>
      <c r="E114" s="210">
        <v>0</v>
      </c>
      <c r="F114" s="216">
        <v>0</v>
      </c>
      <c r="G114" s="197">
        <v>364586.52</v>
      </c>
      <c r="H114" s="198">
        <v>381</v>
      </c>
      <c r="J114" s="224"/>
      <c r="K114" s="225"/>
    </row>
    <row r="115" spans="1:11" hidden="1" outlineLevel="2" x14ac:dyDescent="0.2">
      <c r="A115" s="208"/>
      <c r="B115" s="209" t="s">
        <v>157</v>
      </c>
      <c r="C115" s="210">
        <v>343534.28</v>
      </c>
      <c r="D115" s="211">
        <v>359</v>
      </c>
      <c r="E115" s="210">
        <v>0</v>
      </c>
      <c r="F115" s="216">
        <v>0</v>
      </c>
      <c r="G115" s="197">
        <v>343534.28</v>
      </c>
      <c r="H115" s="198">
        <v>359</v>
      </c>
      <c r="J115" s="224"/>
      <c r="K115" s="225"/>
    </row>
    <row r="116" spans="1:11" hidden="1" outlineLevel="2" x14ac:dyDescent="0.2">
      <c r="A116" s="208"/>
      <c r="B116" s="209" t="s">
        <v>158</v>
      </c>
      <c r="C116" s="210">
        <v>254540.72</v>
      </c>
      <c r="D116" s="211">
        <v>266</v>
      </c>
      <c r="E116" s="210">
        <v>0</v>
      </c>
      <c r="F116" s="216">
        <v>0</v>
      </c>
      <c r="G116" s="197">
        <v>254540.72</v>
      </c>
      <c r="H116" s="198">
        <v>266</v>
      </c>
      <c r="J116" s="224"/>
      <c r="K116" s="225"/>
    </row>
    <row r="117" spans="1:11" hidden="1" outlineLevel="2" x14ac:dyDescent="0.2">
      <c r="A117" s="208"/>
      <c r="B117" s="209" t="s">
        <v>159</v>
      </c>
      <c r="C117" s="210">
        <v>333008.15999999997</v>
      </c>
      <c r="D117" s="211">
        <v>348</v>
      </c>
      <c r="E117" s="210">
        <v>0</v>
      </c>
      <c r="F117" s="216">
        <v>0</v>
      </c>
      <c r="G117" s="197">
        <v>333008.15999999997</v>
      </c>
      <c r="H117" s="198">
        <v>348</v>
      </c>
      <c r="J117" s="224"/>
      <c r="K117" s="225"/>
    </row>
    <row r="118" spans="1:11" hidden="1" outlineLevel="2" x14ac:dyDescent="0.2">
      <c r="A118" s="208"/>
      <c r="B118" s="209" t="s">
        <v>160</v>
      </c>
      <c r="C118" s="210">
        <v>329180.48</v>
      </c>
      <c r="D118" s="211">
        <v>344</v>
      </c>
      <c r="E118" s="210">
        <v>0</v>
      </c>
      <c r="F118" s="216">
        <v>0</v>
      </c>
      <c r="G118" s="197">
        <v>329180.48</v>
      </c>
      <c r="H118" s="198">
        <v>344</v>
      </c>
      <c r="J118" s="224"/>
      <c r="K118" s="225"/>
    </row>
    <row r="119" spans="1:11" hidden="1" outlineLevel="2" x14ac:dyDescent="0.2">
      <c r="A119" s="208"/>
      <c r="B119" s="209" t="s">
        <v>161</v>
      </c>
      <c r="C119" s="210">
        <v>231574.64</v>
      </c>
      <c r="D119" s="211">
        <v>242</v>
      </c>
      <c r="E119" s="210">
        <v>0</v>
      </c>
      <c r="F119" s="216">
        <v>0</v>
      </c>
      <c r="G119" s="197">
        <v>231574.64</v>
      </c>
      <c r="H119" s="198">
        <v>242</v>
      </c>
      <c r="J119" s="224"/>
      <c r="K119" s="225"/>
    </row>
    <row r="120" spans="1:11" hidden="1" outlineLevel="2" x14ac:dyDescent="0.2">
      <c r="A120" s="208"/>
      <c r="B120" s="209" t="s">
        <v>162</v>
      </c>
      <c r="C120" s="210">
        <v>307171.32</v>
      </c>
      <c r="D120" s="211">
        <v>321</v>
      </c>
      <c r="E120" s="210">
        <v>-40190.639999999999</v>
      </c>
      <c r="F120" s="216">
        <v>129</v>
      </c>
      <c r="G120" s="197">
        <v>266980.68</v>
      </c>
      <c r="H120" s="198">
        <v>450</v>
      </c>
      <c r="J120" s="224"/>
      <c r="K120" s="225"/>
    </row>
    <row r="121" spans="1:11" hidden="1" outlineLevel="2" x14ac:dyDescent="0.2">
      <c r="A121" s="208"/>
      <c r="B121" s="209" t="s">
        <v>163</v>
      </c>
      <c r="C121" s="210">
        <v>307171.32</v>
      </c>
      <c r="D121" s="211">
        <v>321</v>
      </c>
      <c r="E121" s="210">
        <v>13396.88</v>
      </c>
      <c r="F121" s="216">
        <v>43</v>
      </c>
      <c r="G121" s="197">
        <v>320568.2</v>
      </c>
      <c r="H121" s="198">
        <v>364</v>
      </c>
      <c r="J121" s="224"/>
      <c r="K121" s="225"/>
    </row>
    <row r="122" spans="1:11" collapsed="1" x14ac:dyDescent="0.2">
      <c r="A122" s="202" t="s">
        <v>18</v>
      </c>
      <c r="B122" s="202" t="s">
        <v>19</v>
      </c>
      <c r="C122" s="203">
        <v>2778463.54</v>
      </c>
      <c r="D122" s="217">
        <v>714</v>
      </c>
      <c r="E122" s="203">
        <v>-248572.83</v>
      </c>
      <c r="F122" s="204">
        <v>30</v>
      </c>
      <c r="G122" s="203">
        <v>2529890.71</v>
      </c>
      <c r="H122" s="204">
        <v>744</v>
      </c>
      <c r="J122" s="224"/>
      <c r="K122" s="225"/>
    </row>
    <row r="123" spans="1:11" hidden="1" outlineLevel="2" x14ac:dyDescent="0.2">
      <c r="A123" s="208"/>
      <c r="B123" s="209" t="s">
        <v>152</v>
      </c>
      <c r="C123" s="210">
        <v>222984.57</v>
      </c>
      <c r="D123" s="211">
        <v>57</v>
      </c>
      <c r="E123" s="210">
        <v>0</v>
      </c>
      <c r="F123" s="216">
        <v>0</v>
      </c>
      <c r="G123" s="197">
        <v>222984.57</v>
      </c>
      <c r="H123" s="198">
        <v>57</v>
      </c>
      <c r="J123" s="224"/>
      <c r="K123" s="225"/>
    </row>
    <row r="124" spans="1:11" hidden="1" outlineLevel="2" x14ac:dyDescent="0.2">
      <c r="A124" s="208"/>
      <c r="B124" s="209" t="s">
        <v>153</v>
      </c>
      <c r="C124" s="210">
        <v>273840.7</v>
      </c>
      <c r="D124" s="211">
        <v>70</v>
      </c>
      <c r="E124" s="210">
        <v>0</v>
      </c>
      <c r="F124" s="216">
        <v>0</v>
      </c>
      <c r="G124" s="197">
        <v>273840.7</v>
      </c>
      <c r="H124" s="198">
        <v>70</v>
      </c>
      <c r="J124" s="224"/>
      <c r="K124" s="225"/>
    </row>
    <row r="125" spans="1:11" hidden="1" outlineLevel="2" x14ac:dyDescent="0.2">
      <c r="A125" s="208"/>
      <c r="B125" s="209" t="s">
        <v>154</v>
      </c>
      <c r="C125" s="210">
        <v>297312.76</v>
      </c>
      <c r="D125" s="211">
        <v>76</v>
      </c>
      <c r="E125" s="210">
        <v>0</v>
      </c>
      <c r="F125" s="216">
        <v>0</v>
      </c>
      <c r="G125" s="197">
        <v>297312.76</v>
      </c>
      <c r="H125" s="198">
        <v>76</v>
      </c>
      <c r="J125" s="224"/>
      <c r="K125" s="225"/>
    </row>
    <row r="126" spans="1:11" hidden="1" outlineLevel="2" x14ac:dyDescent="0.2">
      <c r="A126" s="208"/>
      <c r="B126" s="209" t="s">
        <v>155</v>
      </c>
      <c r="C126" s="210">
        <v>89976.23</v>
      </c>
      <c r="D126" s="211">
        <v>23</v>
      </c>
      <c r="E126" s="210">
        <v>0</v>
      </c>
      <c r="F126" s="216">
        <v>0</v>
      </c>
      <c r="G126" s="197">
        <v>89976.23</v>
      </c>
      <c r="H126" s="198">
        <v>23</v>
      </c>
      <c r="J126" s="224"/>
      <c r="K126" s="225"/>
    </row>
    <row r="127" spans="1:11" hidden="1" outlineLevel="2" x14ac:dyDescent="0.2">
      <c r="A127" s="208"/>
      <c r="B127" s="209" t="s">
        <v>156</v>
      </c>
      <c r="C127" s="210">
        <v>226896.58</v>
      </c>
      <c r="D127" s="211">
        <v>58</v>
      </c>
      <c r="E127" s="210">
        <v>0</v>
      </c>
      <c r="F127" s="216">
        <v>0</v>
      </c>
      <c r="G127" s="197">
        <v>226896.58</v>
      </c>
      <c r="H127" s="198">
        <v>58</v>
      </c>
      <c r="J127" s="224"/>
      <c r="K127" s="225"/>
    </row>
    <row r="128" spans="1:11" hidden="1" outlineLevel="2" x14ac:dyDescent="0.2">
      <c r="A128" s="208"/>
      <c r="B128" s="209" t="s">
        <v>157</v>
      </c>
      <c r="C128" s="210">
        <v>277752.71000000002</v>
      </c>
      <c r="D128" s="211">
        <v>71</v>
      </c>
      <c r="E128" s="210">
        <v>0</v>
      </c>
      <c r="F128" s="216">
        <v>0</v>
      </c>
      <c r="G128" s="197">
        <v>277752.71000000002</v>
      </c>
      <c r="H128" s="198">
        <v>71</v>
      </c>
      <c r="J128" s="224"/>
      <c r="K128" s="225"/>
    </row>
    <row r="129" spans="1:11" hidden="1" outlineLevel="2" x14ac:dyDescent="0.2">
      <c r="A129" s="208"/>
      <c r="B129" s="209" t="s">
        <v>158</v>
      </c>
      <c r="C129" s="210">
        <v>359904.92</v>
      </c>
      <c r="D129" s="211">
        <v>92</v>
      </c>
      <c r="E129" s="210">
        <v>0</v>
      </c>
      <c r="F129" s="216">
        <v>0</v>
      </c>
      <c r="G129" s="197">
        <v>359904.92</v>
      </c>
      <c r="H129" s="198">
        <v>92</v>
      </c>
      <c r="J129" s="224"/>
      <c r="K129" s="225"/>
    </row>
    <row r="130" spans="1:11" hidden="1" outlineLevel="2" x14ac:dyDescent="0.2">
      <c r="A130" s="208"/>
      <c r="B130" s="209" t="s">
        <v>159</v>
      </c>
      <c r="C130" s="210">
        <v>39120.1</v>
      </c>
      <c r="D130" s="211">
        <v>10</v>
      </c>
      <c r="E130" s="210">
        <v>0</v>
      </c>
      <c r="F130" s="216">
        <v>0</v>
      </c>
      <c r="G130" s="197">
        <v>39120.1</v>
      </c>
      <c r="H130" s="198">
        <v>10</v>
      </c>
      <c r="J130" s="224"/>
      <c r="K130" s="225"/>
    </row>
    <row r="131" spans="1:11" hidden="1" outlineLevel="2" x14ac:dyDescent="0.2">
      <c r="A131" s="208"/>
      <c r="B131" s="209" t="s">
        <v>160</v>
      </c>
      <c r="C131" s="210">
        <v>176040.45</v>
      </c>
      <c r="D131" s="211">
        <v>45</v>
      </c>
      <c r="E131" s="210">
        <v>0</v>
      </c>
      <c r="F131" s="216">
        <v>0</v>
      </c>
      <c r="G131" s="197">
        <v>176040.45</v>
      </c>
      <c r="H131" s="198">
        <v>45</v>
      </c>
      <c r="J131" s="224"/>
      <c r="K131" s="225"/>
    </row>
    <row r="132" spans="1:11" hidden="1" outlineLevel="2" x14ac:dyDescent="0.2">
      <c r="A132" s="208"/>
      <c r="B132" s="209" t="s">
        <v>161</v>
      </c>
      <c r="C132" s="210">
        <v>318484.64</v>
      </c>
      <c r="D132" s="211">
        <v>84</v>
      </c>
      <c r="E132" s="210">
        <v>0</v>
      </c>
      <c r="F132" s="216">
        <v>0</v>
      </c>
      <c r="G132" s="197">
        <v>318484.64</v>
      </c>
      <c r="H132" s="198">
        <v>84</v>
      </c>
      <c r="J132" s="224"/>
      <c r="K132" s="225"/>
    </row>
    <row r="133" spans="1:11" hidden="1" outlineLevel="2" x14ac:dyDescent="0.2">
      <c r="A133" s="208"/>
      <c r="B133" s="209" t="s">
        <v>162</v>
      </c>
      <c r="C133" s="210">
        <v>240321.92000000001</v>
      </c>
      <c r="D133" s="211">
        <v>62</v>
      </c>
      <c r="E133" s="210">
        <v>-114017.18</v>
      </c>
      <c r="F133" s="216">
        <v>30</v>
      </c>
      <c r="G133" s="197">
        <v>126304.74</v>
      </c>
      <c r="H133" s="198">
        <v>92</v>
      </c>
      <c r="J133" s="224"/>
      <c r="K133" s="225"/>
    </row>
    <row r="134" spans="1:11" hidden="1" outlineLevel="2" x14ac:dyDescent="0.2">
      <c r="A134" s="208"/>
      <c r="B134" s="209" t="s">
        <v>163</v>
      </c>
      <c r="C134" s="210">
        <v>255827.96</v>
      </c>
      <c r="D134" s="211">
        <v>66</v>
      </c>
      <c r="E134" s="210">
        <v>-134555.65</v>
      </c>
      <c r="F134" s="216">
        <v>0</v>
      </c>
      <c r="G134" s="197">
        <v>121272.31</v>
      </c>
      <c r="H134" s="198">
        <v>66</v>
      </c>
      <c r="J134" s="224"/>
      <c r="K134" s="225"/>
    </row>
    <row r="135" spans="1:11" collapsed="1" x14ac:dyDescent="0.2">
      <c r="A135" s="202" t="s">
        <v>22</v>
      </c>
      <c r="B135" s="202" t="s">
        <v>23</v>
      </c>
      <c r="C135" s="203">
        <v>2946369.23</v>
      </c>
      <c r="D135" s="204">
        <v>4613</v>
      </c>
      <c r="E135" s="203">
        <v>-2522438.0499999998</v>
      </c>
      <c r="F135" s="204">
        <v>195</v>
      </c>
      <c r="G135" s="203">
        <v>423931.18</v>
      </c>
      <c r="H135" s="204">
        <v>4808</v>
      </c>
      <c r="J135" s="224"/>
      <c r="K135" s="225"/>
    </row>
    <row r="136" spans="1:11" hidden="1" outlineLevel="2" x14ac:dyDescent="0.2">
      <c r="A136" s="208"/>
      <c r="B136" s="209" t="s">
        <v>157</v>
      </c>
      <c r="C136" s="210">
        <v>420909.88</v>
      </c>
      <c r="D136" s="211">
        <v>660</v>
      </c>
      <c r="E136" s="210">
        <v>-420909.88</v>
      </c>
      <c r="F136" s="216">
        <v>-660</v>
      </c>
      <c r="G136" s="197">
        <v>0</v>
      </c>
      <c r="H136" s="198">
        <v>0</v>
      </c>
      <c r="J136" s="224"/>
      <c r="K136" s="225"/>
    </row>
    <row r="137" spans="1:11" hidden="1" outlineLevel="2" x14ac:dyDescent="0.2">
      <c r="A137" s="208"/>
      <c r="B137" s="209" t="s">
        <v>158</v>
      </c>
      <c r="C137" s="210">
        <v>420909.88</v>
      </c>
      <c r="D137" s="211">
        <v>660</v>
      </c>
      <c r="E137" s="210">
        <v>-420909.88</v>
      </c>
      <c r="F137" s="216">
        <v>-660</v>
      </c>
      <c r="G137" s="197">
        <v>0</v>
      </c>
      <c r="H137" s="198">
        <v>0</v>
      </c>
      <c r="J137" s="224"/>
      <c r="K137" s="225"/>
    </row>
    <row r="138" spans="1:11" hidden="1" outlineLevel="2" x14ac:dyDescent="0.2">
      <c r="A138" s="208"/>
      <c r="B138" s="209" t="s">
        <v>159</v>
      </c>
      <c r="C138" s="210">
        <v>420909.88</v>
      </c>
      <c r="D138" s="211">
        <v>660</v>
      </c>
      <c r="E138" s="210">
        <v>-420909.88</v>
      </c>
      <c r="F138" s="216">
        <v>-660</v>
      </c>
      <c r="G138" s="197">
        <v>0</v>
      </c>
      <c r="H138" s="198">
        <v>0</v>
      </c>
      <c r="J138" s="224"/>
      <c r="K138" s="225"/>
    </row>
    <row r="139" spans="1:11" hidden="1" outlineLevel="2" x14ac:dyDescent="0.2">
      <c r="A139" s="208"/>
      <c r="B139" s="209" t="s">
        <v>160</v>
      </c>
      <c r="C139" s="210">
        <v>420909.88</v>
      </c>
      <c r="D139" s="211">
        <v>660</v>
      </c>
      <c r="E139" s="210">
        <v>-420909.88</v>
      </c>
      <c r="F139" s="216">
        <v>-660</v>
      </c>
      <c r="G139" s="197">
        <v>0</v>
      </c>
      <c r="H139" s="198">
        <v>0</v>
      </c>
      <c r="J139" s="224"/>
      <c r="K139" s="225"/>
    </row>
    <row r="140" spans="1:11" hidden="1" outlineLevel="2" x14ac:dyDescent="0.2">
      <c r="A140" s="208"/>
      <c r="B140" s="209" t="s">
        <v>161</v>
      </c>
      <c r="C140" s="210">
        <v>420909.88</v>
      </c>
      <c r="D140" s="211">
        <v>660</v>
      </c>
      <c r="E140" s="210">
        <v>-420909.88</v>
      </c>
      <c r="F140" s="216">
        <v>-660</v>
      </c>
      <c r="G140" s="197">
        <v>0</v>
      </c>
      <c r="H140" s="198">
        <v>0</v>
      </c>
      <c r="J140" s="224"/>
      <c r="K140" s="225"/>
    </row>
    <row r="141" spans="1:11" hidden="1" outlineLevel="2" x14ac:dyDescent="0.2">
      <c r="A141" s="208"/>
      <c r="B141" s="209" t="s">
        <v>162</v>
      </c>
      <c r="C141" s="210">
        <v>420909.88</v>
      </c>
      <c r="D141" s="211">
        <v>657</v>
      </c>
      <c r="E141" s="210">
        <v>-376620.6</v>
      </c>
      <c r="F141" s="216">
        <v>1405</v>
      </c>
      <c r="G141" s="197">
        <v>44289.279999999999</v>
      </c>
      <c r="H141" s="198">
        <v>2062</v>
      </c>
      <c r="J141" s="224"/>
      <c r="K141" s="225"/>
    </row>
    <row r="142" spans="1:11" hidden="1" outlineLevel="2" x14ac:dyDescent="0.2">
      <c r="A142" s="208"/>
      <c r="B142" s="209" t="s">
        <v>163</v>
      </c>
      <c r="C142" s="210">
        <v>420909.95</v>
      </c>
      <c r="D142" s="211">
        <v>656</v>
      </c>
      <c r="E142" s="210">
        <v>-41268.050000000003</v>
      </c>
      <c r="F142" s="216">
        <v>2090</v>
      </c>
      <c r="G142" s="197">
        <v>379641.9</v>
      </c>
      <c r="H142" s="198">
        <v>2746</v>
      </c>
      <c r="J142" s="224"/>
      <c r="K142" s="225"/>
    </row>
    <row r="143" spans="1:11" collapsed="1" x14ac:dyDescent="0.2">
      <c r="A143" s="202" t="s">
        <v>198</v>
      </c>
      <c r="B143" s="202" t="s">
        <v>194</v>
      </c>
      <c r="C143" s="203">
        <v>568865.5</v>
      </c>
      <c r="D143" s="217">
        <v>775</v>
      </c>
      <c r="E143" s="203">
        <v>-500601.64</v>
      </c>
      <c r="F143" s="204">
        <v>33</v>
      </c>
      <c r="G143" s="203">
        <v>68263.86</v>
      </c>
      <c r="H143" s="204">
        <v>808</v>
      </c>
      <c r="J143" s="224"/>
      <c r="K143" s="225"/>
    </row>
    <row r="144" spans="1:11" hidden="1" outlineLevel="2" x14ac:dyDescent="0.2">
      <c r="A144" s="208"/>
      <c r="B144" s="209" t="s">
        <v>161</v>
      </c>
      <c r="C144" s="210">
        <v>189621.84</v>
      </c>
      <c r="D144" s="211">
        <v>260</v>
      </c>
      <c r="E144" s="210">
        <v>-121357.98</v>
      </c>
      <c r="F144" s="216">
        <v>548</v>
      </c>
      <c r="G144" s="197">
        <v>68263.86</v>
      </c>
      <c r="H144" s="198">
        <v>808</v>
      </c>
      <c r="J144" s="224"/>
      <c r="K144" s="225"/>
    </row>
    <row r="145" spans="1:11" hidden="1" outlineLevel="2" x14ac:dyDescent="0.2">
      <c r="A145" s="208"/>
      <c r="B145" s="209" t="s">
        <v>162</v>
      </c>
      <c r="C145" s="210">
        <v>189621.84</v>
      </c>
      <c r="D145" s="211">
        <v>259</v>
      </c>
      <c r="E145" s="210">
        <v>-189621.84</v>
      </c>
      <c r="F145" s="216">
        <v>-259</v>
      </c>
      <c r="G145" s="197">
        <v>0</v>
      </c>
      <c r="H145" s="198">
        <v>0</v>
      </c>
      <c r="J145" s="224"/>
      <c r="K145" s="225"/>
    </row>
    <row r="146" spans="1:11" hidden="1" outlineLevel="2" x14ac:dyDescent="0.2">
      <c r="A146" s="208"/>
      <c r="B146" s="209" t="s">
        <v>163</v>
      </c>
      <c r="C146" s="210">
        <v>189621.82</v>
      </c>
      <c r="D146" s="211">
        <v>256</v>
      </c>
      <c r="E146" s="210">
        <v>-189621.82</v>
      </c>
      <c r="F146" s="216">
        <v>-256</v>
      </c>
      <c r="G146" s="197">
        <v>0</v>
      </c>
      <c r="H146" s="198">
        <v>0</v>
      </c>
      <c r="J146" s="224"/>
      <c r="K146" s="225"/>
    </row>
    <row r="147" spans="1:11" collapsed="1" x14ac:dyDescent="0.2">
      <c r="A147" s="202" t="s">
        <v>116</v>
      </c>
      <c r="B147" s="202" t="s">
        <v>117</v>
      </c>
      <c r="C147" s="203">
        <v>683853.8</v>
      </c>
      <c r="D147" s="217">
        <v>291</v>
      </c>
      <c r="E147" s="203">
        <v>-127333.04</v>
      </c>
      <c r="F147" s="204">
        <v>12</v>
      </c>
      <c r="G147" s="203">
        <v>556520.76</v>
      </c>
      <c r="H147" s="204">
        <v>303</v>
      </c>
      <c r="J147" s="224"/>
      <c r="K147" s="225"/>
    </row>
    <row r="148" spans="1:11" hidden="1" outlineLevel="2" x14ac:dyDescent="0.2">
      <c r="A148" s="208"/>
      <c r="B148" s="209" t="s">
        <v>155</v>
      </c>
      <c r="C148" s="210">
        <v>93333.52</v>
      </c>
      <c r="D148" s="211">
        <v>35</v>
      </c>
      <c r="E148" s="210">
        <v>0</v>
      </c>
      <c r="F148" s="216">
        <v>0</v>
      </c>
      <c r="G148" s="197">
        <v>93333.52</v>
      </c>
      <c r="H148" s="198">
        <v>35</v>
      </c>
      <c r="J148" s="224"/>
      <c r="K148" s="225"/>
    </row>
    <row r="149" spans="1:11" hidden="1" outlineLevel="2" x14ac:dyDescent="0.2">
      <c r="A149" s="208"/>
      <c r="B149" s="209" t="s">
        <v>156</v>
      </c>
      <c r="C149" s="210">
        <v>53144.72</v>
      </c>
      <c r="D149" s="211">
        <v>22</v>
      </c>
      <c r="E149" s="210">
        <v>0</v>
      </c>
      <c r="F149" s="216">
        <v>0</v>
      </c>
      <c r="G149" s="197">
        <v>53144.72</v>
      </c>
      <c r="H149" s="198">
        <v>22</v>
      </c>
      <c r="J149" s="224"/>
      <c r="K149" s="225"/>
    </row>
    <row r="150" spans="1:11" hidden="1" outlineLevel="2" x14ac:dyDescent="0.2">
      <c r="A150" s="208"/>
      <c r="B150" s="209" t="s">
        <v>157</v>
      </c>
      <c r="C150" s="210">
        <v>85179</v>
      </c>
      <c r="D150" s="211">
        <v>37</v>
      </c>
      <c r="E150" s="210">
        <v>0</v>
      </c>
      <c r="F150" s="216">
        <v>0</v>
      </c>
      <c r="G150" s="197">
        <v>85179</v>
      </c>
      <c r="H150" s="198">
        <v>37</v>
      </c>
      <c r="J150" s="224"/>
      <c r="K150" s="225"/>
    </row>
    <row r="151" spans="1:11" hidden="1" outlineLevel="2" x14ac:dyDescent="0.2">
      <c r="A151" s="208"/>
      <c r="B151" s="209" t="s">
        <v>159</v>
      </c>
      <c r="C151" s="210">
        <v>82536.92</v>
      </c>
      <c r="D151" s="211">
        <v>38</v>
      </c>
      <c r="E151" s="210">
        <v>0</v>
      </c>
      <c r="F151" s="216">
        <v>0</v>
      </c>
      <c r="G151" s="197">
        <v>82536.92</v>
      </c>
      <c r="H151" s="198">
        <v>38</v>
      </c>
      <c r="J151" s="224"/>
      <c r="K151" s="225"/>
    </row>
    <row r="152" spans="1:11" hidden="1" outlineLevel="2" x14ac:dyDescent="0.2">
      <c r="A152" s="208"/>
      <c r="B152" s="209" t="s">
        <v>160</v>
      </c>
      <c r="C152" s="210">
        <v>43186.400000000001</v>
      </c>
      <c r="D152" s="211">
        <v>30</v>
      </c>
      <c r="E152" s="210">
        <v>0</v>
      </c>
      <c r="F152" s="216">
        <v>0</v>
      </c>
      <c r="G152" s="197">
        <v>43186.400000000001</v>
      </c>
      <c r="H152" s="198">
        <v>30</v>
      </c>
      <c r="J152" s="224"/>
      <c r="K152" s="225"/>
    </row>
    <row r="153" spans="1:11" hidden="1" outlineLevel="2" x14ac:dyDescent="0.2">
      <c r="A153" s="208"/>
      <c r="B153" s="209" t="s">
        <v>161</v>
      </c>
      <c r="C153" s="210">
        <v>88532.12</v>
      </c>
      <c r="D153" s="211">
        <v>39</v>
      </c>
      <c r="E153" s="210">
        <v>0</v>
      </c>
      <c r="F153" s="216">
        <v>0</v>
      </c>
      <c r="G153" s="197">
        <v>88532.12</v>
      </c>
      <c r="H153" s="198">
        <v>39</v>
      </c>
      <c r="J153" s="224"/>
      <c r="K153" s="225"/>
    </row>
    <row r="154" spans="1:11" hidden="1" outlineLevel="2" x14ac:dyDescent="0.2">
      <c r="A154" s="208"/>
      <c r="B154" s="209" t="s">
        <v>162</v>
      </c>
      <c r="C154" s="210">
        <v>118965.56</v>
      </c>
      <c r="D154" s="211">
        <v>45</v>
      </c>
      <c r="E154" s="210">
        <v>-65820.84</v>
      </c>
      <c r="F154" s="216">
        <v>6</v>
      </c>
      <c r="G154" s="197">
        <v>53144.72</v>
      </c>
      <c r="H154" s="198">
        <v>51</v>
      </c>
      <c r="J154" s="224"/>
      <c r="K154" s="225"/>
    </row>
    <row r="155" spans="1:11" hidden="1" outlineLevel="2" x14ac:dyDescent="0.2">
      <c r="A155" s="208"/>
      <c r="B155" s="209" t="s">
        <v>163</v>
      </c>
      <c r="C155" s="210">
        <v>118975.56</v>
      </c>
      <c r="D155" s="211">
        <v>45</v>
      </c>
      <c r="E155" s="210">
        <v>-61512.2</v>
      </c>
      <c r="F155" s="216">
        <v>6</v>
      </c>
      <c r="G155" s="197">
        <v>57463.360000000001</v>
      </c>
      <c r="H155" s="198">
        <v>51</v>
      </c>
      <c r="J155" s="224"/>
      <c r="K155" s="225"/>
    </row>
    <row r="156" spans="1:11" collapsed="1" x14ac:dyDescent="0.2">
      <c r="A156" s="202" t="s">
        <v>26</v>
      </c>
      <c r="B156" s="202" t="s">
        <v>27</v>
      </c>
      <c r="C156" s="203">
        <v>597467.91</v>
      </c>
      <c r="D156" s="217">
        <v>973</v>
      </c>
      <c r="E156" s="203">
        <v>-23489.13</v>
      </c>
      <c r="F156" s="204">
        <v>41</v>
      </c>
      <c r="G156" s="203">
        <v>573978.78</v>
      </c>
      <c r="H156" s="204">
        <v>1014</v>
      </c>
      <c r="J156" s="224"/>
      <c r="K156" s="225"/>
    </row>
    <row r="157" spans="1:11" hidden="1" outlineLevel="2" x14ac:dyDescent="0.2">
      <c r="A157" s="208"/>
      <c r="B157" s="209" t="s">
        <v>152</v>
      </c>
      <c r="C157" s="210">
        <v>32442.81</v>
      </c>
      <c r="D157" s="211">
        <v>52</v>
      </c>
      <c r="E157" s="210">
        <v>0</v>
      </c>
      <c r="F157" s="216">
        <v>0</v>
      </c>
      <c r="G157" s="197">
        <v>32442.81</v>
      </c>
      <c r="H157" s="198">
        <v>52</v>
      </c>
      <c r="J157" s="224"/>
      <c r="K157" s="225"/>
    </row>
    <row r="158" spans="1:11" hidden="1" outlineLevel="2" x14ac:dyDescent="0.2">
      <c r="A158" s="208"/>
      <c r="B158" s="209" t="s">
        <v>153</v>
      </c>
      <c r="C158" s="210">
        <v>52831.75</v>
      </c>
      <c r="D158" s="211">
        <v>82</v>
      </c>
      <c r="E158" s="210">
        <v>0</v>
      </c>
      <c r="F158" s="216">
        <v>0</v>
      </c>
      <c r="G158" s="197">
        <v>52831.75</v>
      </c>
      <c r="H158" s="198">
        <v>82</v>
      </c>
      <c r="J158" s="224"/>
      <c r="K158" s="225"/>
    </row>
    <row r="159" spans="1:11" hidden="1" outlineLevel="2" x14ac:dyDescent="0.2">
      <c r="A159" s="208"/>
      <c r="B159" s="209" t="s">
        <v>154</v>
      </c>
      <c r="C159" s="210">
        <v>50340.02</v>
      </c>
      <c r="D159" s="211">
        <v>83</v>
      </c>
      <c r="E159" s="210">
        <v>2292.7800000000002</v>
      </c>
      <c r="F159" s="216">
        <v>0</v>
      </c>
      <c r="G159" s="197">
        <v>52632.800000000003</v>
      </c>
      <c r="H159" s="198">
        <v>83</v>
      </c>
      <c r="J159" s="224"/>
      <c r="K159" s="225"/>
    </row>
    <row r="160" spans="1:11" hidden="1" outlineLevel="2" x14ac:dyDescent="0.2">
      <c r="A160" s="208"/>
      <c r="B160" s="209" t="s">
        <v>155</v>
      </c>
      <c r="C160" s="210">
        <v>50340.02</v>
      </c>
      <c r="D160" s="211">
        <v>83</v>
      </c>
      <c r="E160" s="210">
        <v>5647.11</v>
      </c>
      <c r="F160" s="216">
        <v>0</v>
      </c>
      <c r="G160" s="197">
        <v>55987.13</v>
      </c>
      <c r="H160" s="198">
        <v>83</v>
      </c>
      <c r="J160" s="224"/>
      <c r="K160" s="225"/>
    </row>
    <row r="161" spans="1:11" hidden="1" outlineLevel="2" x14ac:dyDescent="0.2">
      <c r="A161" s="208"/>
      <c r="B161" s="209" t="s">
        <v>156</v>
      </c>
      <c r="C161" s="210">
        <v>50340.02</v>
      </c>
      <c r="D161" s="211">
        <v>83</v>
      </c>
      <c r="E161" s="210">
        <v>2692.29</v>
      </c>
      <c r="F161" s="216">
        <v>0</v>
      </c>
      <c r="G161" s="197">
        <v>53032.31</v>
      </c>
      <c r="H161" s="198">
        <v>83</v>
      </c>
      <c r="J161" s="224"/>
      <c r="K161" s="225"/>
    </row>
    <row r="162" spans="1:11" hidden="1" outlineLevel="2" x14ac:dyDescent="0.2">
      <c r="A162" s="208"/>
      <c r="B162" s="209" t="s">
        <v>157</v>
      </c>
      <c r="C162" s="210">
        <v>50340.02</v>
      </c>
      <c r="D162" s="211">
        <v>83</v>
      </c>
      <c r="E162" s="210">
        <v>-1883.21</v>
      </c>
      <c r="F162" s="216">
        <v>0</v>
      </c>
      <c r="G162" s="197">
        <v>48456.81</v>
      </c>
      <c r="H162" s="198">
        <v>83</v>
      </c>
      <c r="J162" s="224"/>
      <c r="K162" s="225"/>
    </row>
    <row r="163" spans="1:11" hidden="1" outlineLevel="2" x14ac:dyDescent="0.2">
      <c r="A163" s="208"/>
      <c r="B163" s="209" t="s">
        <v>158</v>
      </c>
      <c r="C163" s="210">
        <v>50340.02</v>
      </c>
      <c r="D163" s="211">
        <v>83</v>
      </c>
      <c r="E163" s="210">
        <v>1962.92</v>
      </c>
      <c r="F163" s="216">
        <v>7</v>
      </c>
      <c r="G163" s="197">
        <v>52302.94</v>
      </c>
      <c r="H163" s="198">
        <v>90</v>
      </c>
      <c r="J163" s="224"/>
      <c r="K163" s="225"/>
    </row>
    <row r="164" spans="1:11" hidden="1" outlineLevel="2" x14ac:dyDescent="0.2">
      <c r="A164" s="208"/>
      <c r="B164" s="209" t="s">
        <v>159</v>
      </c>
      <c r="C164" s="210">
        <v>50340.02</v>
      </c>
      <c r="D164" s="211">
        <v>83</v>
      </c>
      <c r="E164" s="210">
        <v>3781.58</v>
      </c>
      <c r="F164" s="216">
        <v>16</v>
      </c>
      <c r="G164" s="197">
        <v>54121.599999999999</v>
      </c>
      <c r="H164" s="198">
        <v>99</v>
      </c>
      <c r="J164" s="224"/>
      <c r="K164" s="225"/>
    </row>
    <row r="165" spans="1:11" hidden="1" outlineLevel="2" x14ac:dyDescent="0.2">
      <c r="A165" s="208"/>
      <c r="B165" s="209" t="s">
        <v>160</v>
      </c>
      <c r="C165" s="210">
        <v>50340.02</v>
      </c>
      <c r="D165" s="211">
        <v>83</v>
      </c>
      <c r="E165" s="210">
        <v>-9166.64</v>
      </c>
      <c r="F165" s="216">
        <v>21</v>
      </c>
      <c r="G165" s="197">
        <v>41173.379999999997</v>
      </c>
      <c r="H165" s="198">
        <v>104</v>
      </c>
      <c r="J165" s="224"/>
      <c r="K165" s="225"/>
    </row>
    <row r="166" spans="1:11" hidden="1" outlineLevel="2" x14ac:dyDescent="0.2">
      <c r="A166" s="208"/>
      <c r="B166" s="209" t="s">
        <v>161</v>
      </c>
      <c r="C166" s="210">
        <v>50340.02</v>
      </c>
      <c r="D166" s="211">
        <v>83</v>
      </c>
      <c r="E166" s="210">
        <v>-1996.87</v>
      </c>
      <c r="F166" s="216">
        <v>7</v>
      </c>
      <c r="G166" s="197">
        <v>48343.15</v>
      </c>
      <c r="H166" s="198">
        <v>90</v>
      </c>
      <c r="J166" s="224"/>
      <c r="K166" s="225"/>
    </row>
    <row r="167" spans="1:11" hidden="1" outlineLevel="2" x14ac:dyDescent="0.2">
      <c r="A167" s="208"/>
      <c r="B167" s="209" t="s">
        <v>162</v>
      </c>
      <c r="C167" s="210">
        <v>50340.02</v>
      </c>
      <c r="D167" s="211">
        <v>84</v>
      </c>
      <c r="E167" s="210">
        <v>-13516.81</v>
      </c>
      <c r="F167" s="216">
        <v>-4</v>
      </c>
      <c r="G167" s="197">
        <v>36823.21</v>
      </c>
      <c r="H167" s="198">
        <v>80</v>
      </c>
      <c r="J167" s="224"/>
      <c r="K167" s="225"/>
    </row>
    <row r="168" spans="1:11" hidden="1" outlineLevel="2" x14ac:dyDescent="0.2">
      <c r="A168" s="208"/>
      <c r="B168" s="209" t="s">
        <v>163</v>
      </c>
      <c r="C168" s="210">
        <v>59133.17</v>
      </c>
      <c r="D168" s="211">
        <v>91</v>
      </c>
      <c r="E168" s="210">
        <v>-13302.28</v>
      </c>
      <c r="F168" s="216">
        <v>-6</v>
      </c>
      <c r="G168" s="197">
        <v>45830.89</v>
      </c>
      <c r="H168" s="198">
        <v>85</v>
      </c>
      <c r="J168" s="224"/>
      <c r="K168" s="225"/>
    </row>
    <row r="169" spans="1:11" ht="21" collapsed="1" x14ac:dyDescent="0.2">
      <c r="A169" s="202" t="s">
        <v>34</v>
      </c>
      <c r="B169" s="202" t="s">
        <v>35</v>
      </c>
      <c r="C169" s="203">
        <v>407134.24</v>
      </c>
      <c r="D169" s="217">
        <v>696</v>
      </c>
      <c r="E169" s="203">
        <v>-53408.71</v>
      </c>
      <c r="F169" s="204">
        <v>29</v>
      </c>
      <c r="G169" s="203">
        <v>353725.53</v>
      </c>
      <c r="H169" s="204">
        <v>725</v>
      </c>
      <c r="J169" s="224"/>
      <c r="K169" s="225"/>
    </row>
    <row r="170" spans="1:11" hidden="1" outlineLevel="2" x14ac:dyDescent="0.2">
      <c r="A170" s="208"/>
      <c r="B170" s="209" t="s">
        <v>152</v>
      </c>
      <c r="C170" s="210">
        <v>33927.68</v>
      </c>
      <c r="D170" s="211">
        <v>58</v>
      </c>
      <c r="E170" s="210">
        <v>-16581.18</v>
      </c>
      <c r="F170" s="216">
        <v>0</v>
      </c>
      <c r="G170" s="197">
        <v>17346.5</v>
      </c>
      <c r="H170" s="198">
        <v>58</v>
      </c>
      <c r="J170" s="224"/>
      <c r="K170" s="225"/>
    </row>
    <row r="171" spans="1:11" hidden="1" outlineLevel="2" x14ac:dyDescent="0.2">
      <c r="A171" s="208"/>
      <c r="B171" s="209" t="s">
        <v>153</v>
      </c>
      <c r="C171" s="210">
        <v>33927.68</v>
      </c>
      <c r="D171" s="211">
        <v>58</v>
      </c>
      <c r="E171" s="210">
        <v>-1403.58</v>
      </c>
      <c r="F171" s="216">
        <v>0</v>
      </c>
      <c r="G171" s="197">
        <v>32524.1</v>
      </c>
      <c r="H171" s="198">
        <v>58</v>
      </c>
      <c r="J171" s="224"/>
      <c r="K171" s="225"/>
    </row>
    <row r="172" spans="1:11" hidden="1" outlineLevel="2" x14ac:dyDescent="0.2">
      <c r="A172" s="208"/>
      <c r="B172" s="209" t="s">
        <v>154</v>
      </c>
      <c r="C172" s="210">
        <v>33927.68</v>
      </c>
      <c r="D172" s="211">
        <v>58</v>
      </c>
      <c r="E172" s="210">
        <v>1302.8399999999999</v>
      </c>
      <c r="F172" s="216">
        <v>0</v>
      </c>
      <c r="G172" s="197">
        <v>35230.519999999997</v>
      </c>
      <c r="H172" s="198">
        <v>58</v>
      </c>
      <c r="J172" s="224"/>
      <c r="K172" s="225"/>
    </row>
    <row r="173" spans="1:11" hidden="1" outlineLevel="2" x14ac:dyDescent="0.2">
      <c r="A173" s="208"/>
      <c r="B173" s="209" t="s">
        <v>155</v>
      </c>
      <c r="C173" s="210">
        <v>33927.68</v>
      </c>
      <c r="D173" s="211">
        <v>58</v>
      </c>
      <c r="E173" s="210">
        <v>6893.75</v>
      </c>
      <c r="F173" s="216">
        <v>0</v>
      </c>
      <c r="G173" s="197">
        <v>40821.43</v>
      </c>
      <c r="H173" s="198">
        <v>58</v>
      </c>
      <c r="J173" s="224"/>
      <c r="K173" s="225"/>
    </row>
    <row r="174" spans="1:11" hidden="1" outlineLevel="2" x14ac:dyDescent="0.2">
      <c r="A174" s="208"/>
      <c r="B174" s="209" t="s">
        <v>156</v>
      </c>
      <c r="C174" s="210">
        <v>33927.68</v>
      </c>
      <c r="D174" s="211">
        <v>58</v>
      </c>
      <c r="E174" s="210">
        <v>-20772.080000000002</v>
      </c>
      <c r="F174" s="216">
        <v>0</v>
      </c>
      <c r="G174" s="197">
        <v>13155.6</v>
      </c>
      <c r="H174" s="198">
        <v>58</v>
      </c>
      <c r="J174" s="224"/>
      <c r="K174" s="225"/>
    </row>
    <row r="175" spans="1:11" hidden="1" outlineLevel="2" x14ac:dyDescent="0.2">
      <c r="A175" s="208"/>
      <c r="B175" s="209" t="s">
        <v>157</v>
      </c>
      <c r="C175" s="210">
        <v>33927.68</v>
      </c>
      <c r="D175" s="211">
        <v>58</v>
      </c>
      <c r="E175" s="210">
        <v>-2194.73</v>
      </c>
      <c r="F175" s="216">
        <v>0</v>
      </c>
      <c r="G175" s="197">
        <v>31732.95</v>
      </c>
      <c r="H175" s="198">
        <v>58</v>
      </c>
      <c r="J175" s="224"/>
      <c r="K175" s="225"/>
    </row>
    <row r="176" spans="1:11" hidden="1" outlineLevel="2" x14ac:dyDescent="0.2">
      <c r="A176" s="208"/>
      <c r="B176" s="209" t="s">
        <v>158</v>
      </c>
      <c r="C176" s="210">
        <v>33927.68</v>
      </c>
      <c r="D176" s="211">
        <v>58</v>
      </c>
      <c r="E176" s="210">
        <v>-1713.35</v>
      </c>
      <c r="F176" s="216">
        <v>0</v>
      </c>
      <c r="G176" s="197">
        <v>32214.33</v>
      </c>
      <c r="H176" s="198">
        <v>58</v>
      </c>
      <c r="J176" s="224"/>
      <c r="K176" s="225"/>
    </row>
    <row r="177" spans="1:11" hidden="1" outlineLevel="2" x14ac:dyDescent="0.2">
      <c r="A177" s="208"/>
      <c r="B177" s="209" t="s">
        <v>159</v>
      </c>
      <c r="C177" s="210">
        <v>33927.68</v>
      </c>
      <c r="D177" s="211">
        <v>58</v>
      </c>
      <c r="E177" s="210">
        <v>-3879.58</v>
      </c>
      <c r="F177" s="216">
        <v>0</v>
      </c>
      <c r="G177" s="197">
        <v>30048.1</v>
      </c>
      <c r="H177" s="198">
        <v>58</v>
      </c>
      <c r="J177" s="224"/>
      <c r="K177" s="225"/>
    </row>
    <row r="178" spans="1:11" hidden="1" outlineLevel="2" x14ac:dyDescent="0.2">
      <c r="A178" s="208"/>
      <c r="B178" s="209" t="s">
        <v>160</v>
      </c>
      <c r="C178" s="210">
        <v>33927.68</v>
      </c>
      <c r="D178" s="211">
        <v>58</v>
      </c>
      <c r="E178" s="210">
        <v>-19979.080000000002</v>
      </c>
      <c r="F178" s="216">
        <v>0</v>
      </c>
      <c r="G178" s="197">
        <v>13948.6</v>
      </c>
      <c r="H178" s="198">
        <v>58</v>
      </c>
      <c r="J178" s="224"/>
      <c r="K178" s="225"/>
    </row>
    <row r="179" spans="1:11" hidden="1" outlineLevel="2" x14ac:dyDescent="0.2">
      <c r="A179" s="208"/>
      <c r="B179" s="209" t="s">
        <v>161</v>
      </c>
      <c r="C179" s="210">
        <v>33927.68</v>
      </c>
      <c r="D179" s="211">
        <v>58</v>
      </c>
      <c r="E179" s="210">
        <v>-6690.36</v>
      </c>
      <c r="F179" s="216">
        <v>19</v>
      </c>
      <c r="G179" s="197">
        <v>27237.32</v>
      </c>
      <c r="H179" s="198">
        <v>77</v>
      </c>
      <c r="J179" s="224"/>
      <c r="K179" s="225"/>
    </row>
    <row r="180" spans="1:11" hidden="1" outlineLevel="2" x14ac:dyDescent="0.2">
      <c r="A180" s="208"/>
      <c r="B180" s="209" t="s">
        <v>162</v>
      </c>
      <c r="C180" s="210">
        <v>33927.68</v>
      </c>
      <c r="D180" s="211">
        <v>58</v>
      </c>
      <c r="E180" s="210">
        <v>1225.8599999999999</v>
      </c>
      <c r="F180" s="216">
        <v>0</v>
      </c>
      <c r="G180" s="197">
        <v>35153.54</v>
      </c>
      <c r="H180" s="198">
        <v>58</v>
      </c>
      <c r="J180" s="224"/>
      <c r="K180" s="225"/>
    </row>
    <row r="181" spans="1:11" hidden="1" outlineLevel="2" x14ac:dyDescent="0.2">
      <c r="A181" s="208"/>
      <c r="B181" s="209" t="s">
        <v>163</v>
      </c>
      <c r="C181" s="210">
        <v>33929.760000000002</v>
      </c>
      <c r="D181" s="211">
        <v>58</v>
      </c>
      <c r="E181" s="210">
        <v>10382.780000000001</v>
      </c>
      <c r="F181" s="216">
        <v>10</v>
      </c>
      <c r="G181" s="197">
        <v>44312.54</v>
      </c>
      <c r="H181" s="198">
        <v>68</v>
      </c>
      <c r="J181" s="224"/>
      <c r="K181" s="225"/>
    </row>
    <row r="182" spans="1:11" collapsed="1" x14ac:dyDescent="0.2">
      <c r="A182" s="202" t="s">
        <v>216</v>
      </c>
      <c r="B182" s="202" t="s">
        <v>217</v>
      </c>
      <c r="C182" s="203">
        <v>75519585.939999998</v>
      </c>
      <c r="D182" s="204">
        <v>17850</v>
      </c>
      <c r="E182" s="203">
        <v>29752.82</v>
      </c>
      <c r="F182" s="204">
        <v>753</v>
      </c>
      <c r="G182" s="203">
        <v>75549338.760000005</v>
      </c>
      <c r="H182" s="204">
        <v>18603</v>
      </c>
      <c r="J182" s="224"/>
      <c r="K182" s="225"/>
    </row>
    <row r="183" spans="1:11" hidden="1" outlineLevel="2" x14ac:dyDescent="0.2">
      <c r="A183" s="208"/>
      <c r="B183" s="209" t="s">
        <v>152</v>
      </c>
      <c r="C183" s="210">
        <v>6291184.7300000004</v>
      </c>
      <c r="D183" s="216">
        <v>1487</v>
      </c>
      <c r="E183" s="210">
        <v>-851269.71</v>
      </c>
      <c r="F183" s="216">
        <v>0</v>
      </c>
      <c r="G183" s="197">
        <v>5439915.0199999996</v>
      </c>
      <c r="H183" s="198">
        <v>1487</v>
      </c>
      <c r="J183" s="224"/>
      <c r="K183" s="225"/>
    </row>
    <row r="184" spans="1:11" hidden="1" outlineLevel="2" x14ac:dyDescent="0.2">
      <c r="A184" s="208"/>
      <c r="B184" s="209" t="s">
        <v>153</v>
      </c>
      <c r="C184" s="210">
        <v>6291184.7300000004</v>
      </c>
      <c r="D184" s="216">
        <v>1487</v>
      </c>
      <c r="E184" s="210">
        <v>291083.03000000003</v>
      </c>
      <c r="F184" s="216">
        <v>0</v>
      </c>
      <c r="G184" s="197">
        <v>6582267.7599999998</v>
      </c>
      <c r="H184" s="198">
        <v>1487</v>
      </c>
      <c r="J184" s="224"/>
      <c r="K184" s="225"/>
    </row>
    <row r="185" spans="1:11" hidden="1" outlineLevel="2" x14ac:dyDescent="0.2">
      <c r="A185" s="208"/>
      <c r="B185" s="209" t="s">
        <v>154</v>
      </c>
      <c r="C185" s="210">
        <v>6291184.7300000004</v>
      </c>
      <c r="D185" s="216">
        <v>1487</v>
      </c>
      <c r="E185" s="210">
        <v>636146.73</v>
      </c>
      <c r="F185" s="216">
        <v>0</v>
      </c>
      <c r="G185" s="197">
        <v>6927331.46</v>
      </c>
      <c r="H185" s="198">
        <v>1487</v>
      </c>
      <c r="J185" s="224"/>
      <c r="K185" s="225"/>
    </row>
    <row r="186" spans="1:11" hidden="1" outlineLevel="2" x14ac:dyDescent="0.2">
      <c r="A186" s="208"/>
      <c r="B186" s="209" t="s">
        <v>155</v>
      </c>
      <c r="C186" s="210">
        <v>6291184.7300000004</v>
      </c>
      <c r="D186" s="216">
        <v>1487</v>
      </c>
      <c r="E186" s="210">
        <v>614519.27</v>
      </c>
      <c r="F186" s="216">
        <v>0</v>
      </c>
      <c r="G186" s="197">
        <v>6905704</v>
      </c>
      <c r="H186" s="198">
        <v>1487</v>
      </c>
      <c r="J186" s="224"/>
      <c r="K186" s="225"/>
    </row>
    <row r="187" spans="1:11" hidden="1" outlineLevel="2" x14ac:dyDescent="0.2">
      <c r="A187" s="208"/>
      <c r="B187" s="209" t="s">
        <v>156</v>
      </c>
      <c r="C187" s="210">
        <v>6291184.7300000004</v>
      </c>
      <c r="D187" s="216">
        <v>1487</v>
      </c>
      <c r="E187" s="210">
        <v>-624501.93999999994</v>
      </c>
      <c r="F187" s="216">
        <v>0</v>
      </c>
      <c r="G187" s="197">
        <v>5666682.79</v>
      </c>
      <c r="H187" s="198">
        <v>1487</v>
      </c>
      <c r="J187" s="224"/>
      <c r="K187" s="225"/>
    </row>
    <row r="188" spans="1:11" hidden="1" outlineLevel="2" x14ac:dyDescent="0.2">
      <c r="A188" s="208"/>
      <c r="B188" s="209" t="s">
        <v>157</v>
      </c>
      <c r="C188" s="210">
        <v>6291184.7300000004</v>
      </c>
      <c r="D188" s="216">
        <v>1487</v>
      </c>
      <c r="E188" s="210">
        <v>-208412.67</v>
      </c>
      <c r="F188" s="216">
        <v>0</v>
      </c>
      <c r="G188" s="197">
        <v>6082772.0599999996</v>
      </c>
      <c r="H188" s="198">
        <v>1487</v>
      </c>
      <c r="J188" s="224"/>
      <c r="K188" s="225"/>
    </row>
    <row r="189" spans="1:11" hidden="1" outlineLevel="2" x14ac:dyDescent="0.2">
      <c r="A189" s="208"/>
      <c r="B189" s="209" t="s">
        <v>158</v>
      </c>
      <c r="C189" s="210">
        <v>6291184.7300000004</v>
      </c>
      <c r="D189" s="216">
        <v>1487</v>
      </c>
      <c r="E189" s="210">
        <v>-1462133.38</v>
      </c>
      <c r="F189" s="216">
        <v>0</v>
      </c>
      <c r="G189" s="197">
        <v>4829051.3499999996</v>
      </c>
      <c r="H189" s="198">
        <v>1487</v>
      </c>
      <c r="J189" s="224"/>
      <c r="K189" s="225"/>
    </row>
    <row r="190" spans="1:11" hidden="1" outlineLevel="2" x14ac:dyDescent="0.2">
      <c r="A190" s="208"/>
      <c r="B190" s="209" t="s">
        <v>159</v>
      </c>
      <c r="C190" s="210">
        <v>6291184.7300000004</v>
      </c>
      <c r="D190" s="216">
        <v>1487</v>
      </c>
      <c r="E190" s="210">
        <v>-802041.28</v>
      </c>
      <c r="F190" s="216">
        <v>0</v>
      </c>
      <c r="G190" s="197">
        <v>5489143.4500000002</v>
      </c>
      <c r="H190" s="198">
        <v>1487</v>
      </c>
      <c r="J190" s="224"/>
      <c r="K190" s="225"/>
    </row>
    <row r="191" spans="1:11" hidden="1" outlineLevel="2" x14ac:dyDescent="0.2">
      <c r="A191" s="208"/>
      <c r="B191" s="209" t="s">
        <v>160</v>
      </c>
      <c r="C191" s="210">
        <v>6291184.7300000004</v>
      </c>
      <c r="D191" s="216">
        <v>1487</v>
      </c>
      <c r="E191" s="210">
        <v>901883.07</v>
      </c>
      <c r="F191" s="216">
        <v>297</v>
      </c>
      <c r="G191" s="197">
        <v>7193067.7999999998</v>
      </c>
      <c r="H191" s="198">
        <v>1784</v>
      </c>
      <c r="J191" s="224"/>
      <c r="K191" s="225"/>
    </row>
    <row r="192" spans="1:11" hidden="1" outlineLevel="2" x14ac:dyDescent="0.2">
      <c r="A192" s="208"/>
      <c r="B192" s="209" t="s">
        <v>161</v>
      </c>
      <c r="C192" s="210">
        <v>6291184.7300000004</v>
      </c>
      <c r="D192" s="216">
        <v>1487</v>
      </c>
      <c r="E192" s="210">
        <v>1203564.5900000001</v>
      </c>
      <c r="F192" s="216">
        <v>250</v>
      </c>
      <c r="G192" s="197">
        <v>7494749.3200000003</v>
      </c>
      <c r="H192" s="198">
        <v>1737</v>
      </c>
      <c r="J192" s="224"/>
      <c r="K192" s="225"/>
    </row>
    <row r="193" spans="1:11" hidden="1" outlineLevel="2" x14ac:dyDescent="0.2">
      <c r="A193" s="208"/>
      <c r="B193" s="209" t="s">
        <v>162</v>
      </c>
      <c r="C193" s="210">
        <v>6291184.7300000004</v>
      </c>
      <c r="D193" s="216">
        <v>1487</v>
      </c>
      <c r="E193" s="210">
        <v>145796.4</v>
      </c>
      <c r="F193" s="216">
        <v>98</v>
      </c>
      <c r="G193" s="197">
        <v>6436981.1299999999</v>
      </c>
      <c r="H193" s="198">
        <v>1585</v>
      </c>
      <c r="J193" s="224"/>
      <c r="K193" s="225"/>
    </row>
    <row r="194" spans="1:11" hidden="1" outlineLevel="2" x14ac:dyDescent="0.2">
      <c r="A194" s="208"/>
      <c r="B194" s="209" t="s">
        <v>163</v>
      </c>
      <c r="C194" s="210">
        <v>6316553.9100000001</v>
      </c>
      <c r="D194" s="216">
        <v>1493</v>
      </c>
      <c r="E194" s="210">
        <v>185118.71</v>
      </c>
      <c r="F194" s="216">
        <v>108</v>
      </c>
      <c r="G194" s="197">
        <v>6501672.6200000001</v>
      </c>
      <c r="H194" s="198">
        <v>1601</v>
      </c>
      <c r="J194" s="224"/>
      <c r="K194" s="225"/>
    </row>
    <row r="195" spans="1:11" collapsed="1" x14ac:dyDescent="0.2">
      <c r="A195" s="388" t="s">
        <v>100</v>
      </c>
      <c r="B195" s="388"/>
      <c r="C195" s="203">
        <v>224869497.18000001</v>
      </c>
      <c r="D195" s="204">
        <v>250128</v>
      </c>
      <c r="E195" s="203">
        <v>-3204002.75</v>
      </c>
      <c r="F195" s="204">
        <v>15384</v>
      </c>
      <c r="G195" s="203">
        <v>221665494.43000001</v>
      </c>
      <c r="H195" s="204">
        <v>265512</v>
      </c>
      <c r="J195" s="224"/>
      <c r="K195" s="225"/>
    </row>
    <row r="196" spans="1:11" hidden="1" x14ac:dyDescent="0.2">
      <c r="A196" s="178" t="s">
        <v>110</v>
      </c>
      <c r="B196" s="226"/>
      <c r="C196" s="180">
        <v>15015898.76</v>
      </c>
      <c r="D196" s="178">
        <v>15434</v>
      </c>
      <c r="E196" s="180">
        <v>-15015898.76</v>
      </c>
      <c r="F196" s="178">
        <v>-15434</v>
      </c>
      <c r="G196" s="180">
        <f>C196+E196</f>
        <v>0</v>
      </c>
      <c r="H196" s="179">
        <f>D196+F196</f>
        <v>0</v>
      </c>
    </row>
    <row r="197" spans="1:11" x14ac:dyDescent="0.2">
      <c r="A197" s="221"/>
      <c r="B197" s="221" t="s">
        <v>209</v>
      </c>
      <c r="C197" s="222">
        <f>C195+C196</f>
        <v>239885395.94</v>
      </c>
      <c r="D197" s="223">
        <f>D195+D196</f>
        <v>265562</v>
      </c>
      <c r="E197" s="222">
        <f t="shared" ref="E197:H197" si="0">E195+E196</f>
        <v>-18219901.510000002</v>
      </c>
      <c r="F197" s="223">
        <f t="shared" si="0"/>
        <v>-50</v>
      </c>
      <c r="G197" s="222">
        <f t="shared" si="0"/>
        <v>221665494.43000001</v>
      </c>
      <c r="H197" s="223">
        <f t="shared" si="0"/>
        <v>265512</v>
      </c>
    </row>
    <row r="198" spans="1:11" hidden="1" x14ac:dyDescent="0.2">
      <c r="G198" s="200"/>
      <c r="H198" s="6"/>
    </row>
    <row r="199" spans="1:11" hidden="1" x14ac:dyDescent="0.2">
      <c r="G199" s="200"/>
      <c r="H199" s="6"/>
    </row>
    <row r="200" spans="1:11" hidden="1" x14ac:dyDescent="0.2">
      <c r="G200" s="200"/>
      <c r="H200" s="6"/>
    </row>
    <row r="201" spans="1:11" hidden="1" x14ac:dyDescent="0.2">
      <c r="G201" s="200"/>
      <c r="H201" s="6"/>
    </row>
    <row r="202" spans="1:11" hidden="1" x14ac:dyDescent="0.2">
      <c r="G202" s="200"/>
      <c r="H202" s="6"/>
    </row>
    <row r="203" spans="1:11" hidden="1" x14ac:dyDescent="0.2">
      <c r="G203" s="200"/>
      <c r="H203" s="6"/>
    </row>
    <row r="204" spans="1:11" hidden="1" x14ac:dyDescent="0.2">
      <c r="G204" s="200"/>
      <c r="H204" s="6"/>
    </row>
    <row r="205" spans="1:11" hidden="1" x14ac:dyDescent="0.2">
      <c r="G205" s="200"/>
      <c r="H205" s="6"/>
    </row>
    <row r="206" spans="1:11" hidden="1" x14ac:dyDescent="0.2">
      <c r="G206" s="200"/>
      <c r="H206" s="6"/>
    </row>
    <row r="207" spans="1:11" hidden="1" x14ac:dyDescent="0.2">
      <c r="G207" s="200"/>
      <c r="H207" s="6"/>
    </row>
    <row r="208" spans="1:11" hidden="1" x14ac:dyDescent="0.2">
      <c r="G208" s="200"/>
      <c r="H208" s="6"/>
    </row>
    <row r="209" spans="7:8" hidden="1" x14ac:dyDescent="0.2">
      <c r="G209" s="200"/>
      <c r="H209" s="6"/>
    </row>
    <row r="210" spans="7:8" hidden="1" x14ac:dyDescent="0.2">
      <c r="G210" s="200"/>
      <c r="H210" s="6"/>
    </row>
    <row r="211" spans="7:8" hidden="1" x14ac:dyDescent="0.2">
      <c r="G211" s="200"/>
      <c r="H211" s="6"/>
    </row>
    <row r="212" spans="7:8" hidden="1" x14ac:dyDescent="0.2">
      <c r="G212" s="200"/>
      <c r="H212" s="6"/>
    </row>
    <row r="213" spans="7:8" hidden="1" x14ac:dyDescent="0.2">
      <c r="G213" s="200"/>
      <c r="H213" s="6"/>
    </row>
    <row r="214" spans="7:8" hidden="1" x14ac:dyDescent="0.2">
      <c r="G214" s="200"/>
      <c r="H214" s="6"/>
    </row>
    <row r="215" spans="7:8" hidden="1" x14ac:dyDescent="0.2">
      <c r="G215" s="200"/>
      <c r="H215" s="6"/>
    </row>
    <row r="216" spans="7:8" hidden="1" x14ac:dyDescent="0.2">
      <c r="G216" s="200"/>
      <c r="H216" s="6"/>
    </row>
    <row r="217" spans="7:8" hidden="1" x14ac:dyDescent="0.2">
      <c r="G217" s="200"/>
      <c r="H217" s="6"/>
    </row>
    <row r="218" spans="7:8" hidden="1" x14ac:dyDescent="0.2">
      <c r="G218" s="200"/>
      <c r="H218" s="6"/>
    </row>
    <row r="219" spans="7:8" hidden="1" x14ac:dyDescent="0.2">
      <c r="G219" s="200"/>
      <c r="H219" s="6"/>
    </row>
    <row r="220" spans="7:8" hidden="1" x14ac:dyDescent="0.2">
      <c r="G220" s="200"/>
      <c r="H220" s="6"/>
    </row>
    <row r="221" spans="7:8" hidden="1" x14ac:dyDescent="0.2">
      <c r="G221" s="200"/>
      <c r="H221" s="6"/>
    </row>
    <row r="222" spans="7:8" hidden="1" x14ac:dyDescent="0.2">
      <c r="G222" s="200"/>
      <c r="H222" s="6"/>
    </row>
    <row r="223" spans="7:8" hidden="1" x14ac:dyDescent="0.2">
      <c r="G223" s="200"/>
      <c r="H223" s="6"/>
    </row>
    <row r="224" spans="7:8" hidden="1" x14ac:dyDescent="0.2">
      <c r="G224" s="200"/>
      <c r="H224" s="6"/>
    </row>
    <row r="225" spans="7:8" hidden="1" x14ac:dyDescent="0.2">
      <c r="G225" s="200"/>
      <c r="H225" s="6"/>
    </row>
    <row r="226" spans="7:8" hidden="1" x14ac:dyDescent="0.2">
      <c r="G226" s="200"/>
      <c r="H226" s="6"/>
    </row>
    <row r="227" spans="7:8" hidden="1" x14ac:dyDescent="0.2">
      <c r="G227" s="200"/>
      <c r="H227" s="6"/>
    </row>
    <row r="228" spans="7:8" hidden="1" x14ac:dyDescent="0.2">
      <c r="G228" s="200"/>
      <c r="H228" s="6"/>
    </row>
    <row r="229" spans="7:8" hidden="1" x14ac:dyDescent="0.2">
      <c r="G229" s="200"/>
      <c r="H229" s="6"/>
    </row>
    <row r="230" spans="7:8" hidden="1" x14ac:dyDescent="0.2">
      <c r="G230" s="200"/>
      <c r="H230" s="6"/>
    </row>
    <row r="231" spans="7:8" hidden="1" x14ac:dyDescent="0.2">
      <c r="G231" s="200"/>
      <c r="H231" s="6"/>
    </row>
    <row r="232" spans="7:8" hidden="1" x14ac:dyDescent="0.2">
      <c r="G232" s="200"/>
      <c r="H232" s="6"/>
    </row>
    <row r="233" spans="7:8" hidden="1" x14ac:dyDescent="0.2">
      <c r="G233" s="200"/>
      <c r="H233" s="6"/>
    </row>
    <row r="234" spans="7:8" hidden="1" x14ac:dyDescent="0.2">
      <c r="G234" s="200"/>
      <c r="H234" s="6"/>
    </row>
    <row r="235" spans="7:8" hidden="1" x14ac:dyDescent="0.2">
      <c r="G235" s="200"/>
      <c r="H235" s="6"/>
    </row>
    <row r="236" spans="7:8" hidden="1" x14ac:dyDescent="0.2">
      <c r="G236" s="200"/>
      <c r="H236" s="6"/>
    </row>
    <row r="237" spans="7:8" hidden="1" x14ac:dyDescent="0.2">
      <c r="G237" s="200"/>
      <c r="H237" s="6"/>
    </row>
    <row r="238" spans="7:8" hidden="1" x14ac:dyDescent="0.2">
      <c r="G238" s="200"/>
      <c r="H238" s="6"/>
    </row>
    <row r="239" spans="7:8" hidden="1" x14ac:dyDescent="0.2">
      <c r="G239" s="200"/>
      <c r="H239" s="6"/>
    </row>
    <row r="240" spans="7:8" hidden="1" x14ac:dyDescent="0.2">
      <c r="G240" s="200"/>
      <c r="H240" s="6"/>
    </row>
    <row r="241" spans="7:8" hidden="1" x14ac:dyDescent="0.2">
      <c r="G241" s="200"/>
      <c r="H241" s="6"/>
    </row>
    <row r="242" spans="7:8" hidden="1" x14ac:dyDescent="0.2">
      <c r="G242" s="200"/>
      <c r="H242" s="6"/>
    </row>
    <row r="243" spans="7:8" hidden="1" x14ac:dyDescent="0.2">
      <c r="G243" s="200"/>
      <c r="H243" s="6"/>
    </row>
    <row r="244" spans="7:8" hidden="1" x14ac:dyDescent="0.2">
      <c r="G244" s="200"/>
      <c r="H244" s="6"/>
    </row>
    <row r="245" spans="7:8" hidden="1" x14ac:dyDescent="0.2">
      <c r="G245" s="200"/>
      <c r="H245" s="6"/>
    </row>
    <row r="246" spans="7:8" hidden="1" x14ac:dyDescent="0.2">
      <c r="G246" s="200"/>
      <c r="H246" s="6"/>
    </row>
    <row r="247" spans="7:8" hidden="1" x14ac:dyDescent="0.2">
      <c r="G247" s="200"/>
      <c r="H247" s="6"/>
    </row>
    <row r="248" spans="7:8" hidden="1" x14ac:dyDescent="0.2">
      <c r="G248" s="200"/>
      <c r="H248" s="6"/>
    </row>
    <row r="249" spans="7:8" hidden="1" x14ac:dyDescent="0.2">
      <c r="G249" s="200"/>
      <c r="H249" s="6"/>
    </row>
    <row r="250" spans="7:8" hidden="1" x14ac:dyDescent="0.2">
      <c r="G250" s="200"/>
      <c r="H250" s="6"/>
    </row>
    <row r="251" spans="7:8" hidden="1" x14ac:dyDescent="0.2">
      <c r="G251" s="200"/>
      <c r="H251" s="6"/>
    </row>
    <row r="252" spans="7:8" hidden="1" x14ac:dyDescent="0.2">
      <c r="G252" s="200"/>
      <c r="H252" s="6"/>
    </row>
    <row r="253" spans="7:8" hidden="1" x14ac:dyDescent="0.2">
      <c r="G253" s="200"/>
      <c r="H253" s="6"/>
    </row>
    <row r="254" spans="7:8" hidden="1" x14ac:dyDescent="0.2">
      <c r="G254" s="200"/>
      <c r="H254" s="6"/>
    </row>
    <row r="255" spans="7:8" hidden="1" x14ac:dyDescent="0.2">
      <c r="G255" s="200"/>
      <c r="H255" s="6"/>
    </row>
    <row r="256" spans="7:8" hidden="1" x14ac:dyDescent="0.2">
      <c r="G256" s="200"/>
      <c r="H256" s="6"/>
    </row>
    <row r="257" spans="7:8" hidden="1" x14ac:dyDescent="0.2">
      <c r="G257" s="200"/>
      <c r="H257" s="6"/>
    </row>
    <row r="258" spans="7:8" hidden="1" x14ac:dyDescent="0.2">
      <c r="G258" s="200"/>
      <c r="H258" s="6"/>
    </row>
    <row r="259" spans="7:8" hidden="1" x14ac:dyDescent="0.2">
      <c r="G259" s="200"/>
      <c r="H259" s="6"/>
    </row>
    <row r="260" spans="7:8" hidden="1" x14ac:dyDescent="0.2">
      <c r="G260" s="200"/>
      <c r="H260" s="6"/>
    </row>
    <row r="261" spans="7:8" hidden="1" x14ac:dyDescent="0.2">
      <c r="G261" s="200"/>
      <c r="H261" s="6"/>
    </row>
    <row r="262" spans="7:8" hidden="1" x14ac:dyDescent="0.2">
      <c r="G262" s="200"/>
      <c r="H262" s="6"/>
    </row>
    <row r="263" spans="7:8" hidden="1" x14ac:dyDescent="0.2">
      <c r="G263" s="200"/>
      <c r="H263" s="6"/>
    </row>
    <row r="264" spans="7:8" hidden="1" x14ac:dyDescent="0.2">
      <c r="G264" s="200"/>
      <c r="H264" s="6"/>
    </row>
    <row r="265" spans="7:8" hidden="1" x14ac:dyDescent="0.2">
      <c r="G265" s="200"/>
      <c r="H265" s="6"/>
    </row>
    <row r="266" spans="7:8" hidden="1" x14ac:dyDescent="0.2">
      <c r="G266" s="200"/>
      <c r="H266" s="6"/>
    </row>
    <row r="267" spans="7:8" hidden="1" x14ac:dyDescent="0.2">
      <c r="G267" s="200"/>
      <c r="H267" s="6"/>
    </row>
    <row r="268" spans="7:8" hidden="1" x14ac:dyDescent="0.2">
      <c r="G268" s="200"/>
      <c r="H268" s="6"/>
    </row>
    <row r="269" spans="7:8" hidden="1" x14ac:dyDescent="0.2">
      <c r="G269" s="200"/>
      <c r="H269" s="6"/>
    </row>
    <row r="270" spans="7:8" hidden="1" x14ac:dyDescent="0.2">
      <c r="G270" s="200"/>
      <c r="H270" s="6"/>
    </row>
    <row r="271" spans="7:8" hidden="1" x14ac:dyDescent="0.2">
      <c r="G271" s="200"/>
      <c r="H271" s="6"/>
    </row>
    <row r="272" spans="7:8" hidden="1" x14ac:dyDescent="0.2">
      <c r="G272" s="200"/>
      <c r="H272" s="6"/>
    </row>
    <row r="273" spans="7:8" hidden="1" x14ac:dyDescent="0.2">
      <c r="G273" s="200"/>
      <c r="H273" s="6"/>
    </row>
    <row r="274" spans="7:8" hidden="1" x14ac:dyDescent="0.2">
      <c r="G274" s="200"/>
      <c r="H274" s="6"/>
    </row>
    <row r="275" spans="7:8" hidden="1" x14ac:dyDescent="0.2">
      <c r="G275" s="200"/>
      <c r="H275" s="6"/>
    </row>
    <row r="276" spans="7:8" hidden="1" x14ac:dyDescent="0.2">
      <c r="G276" s="200"/>
      <c r="H276" s="6"/>
    </row>
    <row r="277" spans="7:8" hidden="1" x14ac:dyDescent="0.2">
      <c r="G277" s="200"/>
      <c r="H277" s="6"/>
    </row>
    <row r="278" spans="7:8" hidden="1" x14ac:dyDescent="0.2">
      <c r="G278" s="200"/>
      <c r="H278" s="6"/>
    </row>
    <row r="279" spans="7:8" hidden="1" x14ac:dyDescent="0.2">
      <c r="G279" s="200"/>
      <c r="H279" s="6"/>
    </row>
    <row r="280" spans="7:8" hidden="1" x14ac:dyDescent="0.2">
      <c r="G280" s="200"/>
      <c r="H280" s="6"/>
    </row>
    <row r="281" spans="7:8" hidden="1" x14ac:dyDescent="0.2">
      <c r="G281" s="200"/>
      <c r="H281" s="6"/>
    </row>
    <row r="282" spans="7:8" hidden="1" x14ac:dyDescent="0.2">
      <c r="G282" s="200"/>
      <c r="H282" s="6"/>
    </row>
    <row r="283" spans="7:8" hidden="1" x14ac:dyDescent="0.2">
      <c r="G283" s="200"/>
      <c r="H283" s="6"/>
    </row>
    <row r="284" spans="7:8" hidden="1" x14ac:dyDescent="0.2">
      <c r="G284" s="200"/>
      <c r="H284" s="6"/>
    </row>
    <row r="285" spans="7:8" hidden="1" x14ac:dyDescent="0.2">
      <c r="G285" s="200"/>
      <c r="H285" s="6"/>
    </row>
    <row r="286" spans="7:8" hidden="1" x14ac:dyDescent="0.2">
      <c r="G286" s="200"/>
      <c r="H286" s="6"/>
    </row>
    <row r="287" spans="7:8" hidden="1" x14ac:dyDescent="0.2">
      <c r="G287" s="200"/>
      <c r="H287" s="6"/>
    </row>
    <row r="288" spans="7:8" hidden="1" x14ac:dyDescent="0.2">
      <c r="G288" s="200"/>
      <c r="H288" s="6"/>
    </row>
    <row r="289" spans="7:8" hidden="1" x14ac:dyDescent="0.2">
      <c r="G289" s="200"/>
      <c r="H289" s="6"/>
    </row>
    <row r="290" spans="7:8" hidden="1" x14ac:dyDescent="0.2">
      <c r="G290" s="200"/>
      <c r="H290" s="6"/>
    </row>
    <row r="291" spans="7:8" hidden="1" x14ac:dyDescent="0.2">
      <c r="G291" s="200"/>
      <c r="H291" s="6"/>
    </row>
    <row r="292" spans="7:8" hidden="1" x14ac:dyDescent="0.2">
      <c r="G292" s="200"/>
      <c r="H292" s="6"/>
    </row>
    <row r="293" spans="7:8" hidden="1" x14ac:dyDescent="0.2">
      <c r="G293" s="200"/>
      <c r="H293" s="6"/>
    </row>
    <row r="294" spans="7:8" hidden="1" x14ac:dyDescent="0.2">
      <c r="G294" s="200"/>
      <c r="H294" s="6"/>
    </row>
    <row r="295" spans="7:8" hidden="1" x14ac:dyDescent="0.2">
      <c r="G295" s="200"/>
      <c r="H295" s="6"/>
    </row>
    <row r="296" spans="7:8" hidden="1" x14ac:dyDescent="0.2">
      <c r="G296" s="200"/>
      <c r="H296" s="6"/>
    </row>
    <row r="297" spans="7:8" hidden="1" x14ac:dyDescent="0.2">
      <c r="G297" s="200"/>
      <c r="H297" s="6"/>
    </row>
    <row r="298" spans="7:8" hidden="1" x14ac:dyDescent="0.2">
      <c r="G298" s="200"/>
      <c r="H298" s="6"/>
    </row>
    <row r="299" spans="7:8" hidden="1" x14ac:dyDescent="0.2">
      <c r="G299" s="200"/>
      <c r="H299" s="6"/>
    </row>
    <row r="300" spans="7:8" hidden="1" x14ac:dyDescent="0.2">
      <c r="G300" s="200"/>
      <c r="H300" s="6"/>
    </row>
    <row r="301" spans="7:8" hidden="1" x14ac:dyDescent="0.2">
      <c r="G301" s="200"/>
      <c r="H301" s="6"/>
    </row>
    <row r="302" spans="7:8" hidden="1" x14ac:dyDescent="0.2">
      <c r="G302" s="200"/>
      <c r="H302" s="6"/>
    </row>
    <row r="303" spans="7:8" hidden="1" x14ac:dyDescent="0.2">
      <c r="G303" s="200"/>
      <c r="H303" s="6"/>
    </row>
    <row r="304" spans="7:8" hidden="1" x14ac:dyDescent="0.2">
      <c r="G304" s="200"/>
      <c r="H304" s="6"/>
    </row>
    <row r="305" spans="7:8" hidden="1" x14ac:dyDescent="0.2">
      <c r="G305" s="200"/>
      <c r="H305" s="6"/>
    </row>
    <row r="306" spans="7:8" hidden="1" x14ac:dyDescent="0.2">
      <c r="G306" s="200"/>
      <c r="H306" s="6"/>
    </row>
    <row r="307" spans="7:8" hidden="1" x14ac:dyDescent="0.2">
      <c r="G307" s="200"/>
      <c r="H307" s="6"/>
    </row>
    <row r="308" spans="7:8" hidden="1" x14ac:dyDescent="0.2">
      <c r="G308" s="200"/>
      <c r="H308" s="6"/>
    </row>
    <row r="309" spans="7:8" hidden="1" x14ac:dyDescent="0.2">
      <c r="G309" s="200"/>
      <c r="H309" s="6"/>
    </row>
    <row r="310" spans="7:8" hidden="1" x14ac:dyDescent="0.2">
      <c r="G310" s="200"/>
      <c r="H310" s="6"/>
    </row>
    <row r="311" spans="7:8" hidden="1" x14ac:dyDescent="0.2">
      <c r="G311" s="200"/>
      <c r="H311" s="6"/>
    </row>
    <row r="312" spans="7:8" hidden="1" x14ac:dyDescent="0.2">
      <c r="G312" s="200"/>
      <c r="H312" s="6"/>
    </row>
    <row r="313" spans="7:8" hidden="1" x14ac:dyDescent="0.2">
      <c r="G313" s="200"/>
      <c r="H313" s="6"/>
    </row>
    <row r="314" spans="7:8" hidden="1" x14ac:dyDescent="0.2">
      <c r="G314" s="200"/>
      <c r="H314" s="6"/>
    </row>
    <row r="315" spans="7:8" hidden="1" x14ac:dyDescent="0.2">
      <c r="G315" s="200"/>
      <c r="H315" s="6"/>
    </row>
    <row r="316" spans="7:8" hidden="1" x14ac:dyDescent="0.2">
      <c r="G316" s="200"/>
      <c r="H316" s="6"/>
    </row>
    <row r="317" spans="7:8" hidden="1" x14ac:dyDescent="0.2">
      <c r="G317" s="200"/>
      <c r="H317" s="6"/>
    </row>
    <row r="318" spans="7:8" hidden="1" x14ac:dyDescent="0.2">
      <c r="G318" s="200"/>
      <c r="H318" s="6"/>
    </row>
    <row r="319" spans="7:8" hidden="1" x14ac:dyDescent="0.2">
      <c r="G319" s="200"/>
      <c r="H319" s="6"/>
    </row>
    <row r="320" spans="7:8" hidden="1" x14ac:dyDescent="0.2">
      <c r="G320" s="200"/>
      <c r="H320" s="6"/>
    </row>
    <row r="321" spans="7:8" hidden="1" x14ac:dyDescent="0.2">
      <c r="G321" s="200"/>
      <c r="H321" s="6"/>
    </row>
    <row r="322" spans="7:8" hidden="1" x14ac:dyDescent="0.2">
      <c r="G322" s="200"/>
      <c r="H322" s="6"/>
    </row>
    <row r="323" spans="7:8" hidden="1" x14ac:dyDescent="0.2">
      <c r="G323" s="200"/>
      <c r="H323" s="6"/>
    </row>
    <row r="324" spans="7:8" hidden="1" x14ac:dyDescent="0.2">
      <c r="G324" s="200"/>
      <c r="H324" s="6"/>
    </row>
    <row r="325" spans="7:8" hidden="1" x14ac:dyDescent="0.2">
      <c r="G325" s="200"/>
      <c r="H325" s="6"/>
    </row>
    <row r="326" spans="7:8" hidden="1" x14ac:dyDescent="0.2">
      <c r="G326" s="200"/>
      <c r="H326" s="6"/>
    </row>
    <row r="327" spans="7:8" hidden="1" x14ac:dyDescent="0.2">
      <c r="G327" s="200"/>
      <c r="H327" s="6"/>
    </row>
    <row r="328" spans="7:8" hidden="1" x14ac:dyDescent="0.2">
      <c r="G328" s="200"/>
      <c r="H328" s="6"/>
    </row>
    <row r="329" spans="7:8" hidden="1" x14ac:dyDescent="0.2">
      <c r="G329" s="200"/>
      <c r="H329" s="6"/>
    </row>
    <row r="330" spans="7:8" hidden="1" x14ac:dyDescent="0.2">
      <c r="G330" s="200"/>
      <c r="H330" s="6"/>
    </row>
    <row r="331" spans="7:8" hidden="1" x14ac:dyDescent="0.2">
      <c r="G331" s="200"/>
      <c r="H331" s="6"/>
    </row>
    <row r="332" spans="7:8" hidden="1" x14ac:dyDescent="0.2">
      <c r="G332" s="200"/>
      <c r="H332" s="6"/>
    </row>
    <row r="333" spans="7:8" hidden="1" x14ac:dyDescent="0.2">
      <c r="G333" s="200"/>
      <c r="H333" s="6"/>
    </row>
    <row r="334" spans="7:8" hidden="1" x14ac:dyDescent="0.2">
      <c r="G334" s="200"/>
      <c r="H334" s="6"/>
    </row>
    <row r="335" spans="7:8" hidden="1" x14ac:dyDescent="0.2">
      <c r="G335" s="200"/>
      <c r="H335" s="6"/>
    </row>
    <row r="336" spans="7:8" hidden="1" x14ac:dyDescent="0.2">
      <c r="G336" s="200"/>
      <c r="H336" s="6"/>
    </row>
    <row r="337" spans="7:8" hidden="1" x14ac:dyDescent="0.2">
      <c r="G337" s="200"/>
      <c r="H337" s="6"/>
    </row>
    <row r="338" spans="7:8" hidden="1" x14ac:dyDescent="0.2">
      <c r="G338" s="200"/>
      <c r="H338" s="6"/>
    </row>
    <row r="339" spans="7:8" hidden="1" x14ac:dyDescent="0.2">
      <c r="G339" s="200"/>
      <c r="H339" s="6"/>
    </row>
    <row r="340" spans="7:8" hidden="1" x14ac:dyDescent="0.2">
      <c r="G340" s="200"/>
      <c r="H340" s="6"/>
    </row>
    <row r="341" spans="7:8" hidden="1" x14ac:dyDescent="0.2">
      <c r="G341" s="200"/>
      <c r="H341" s="6"/>
    </row>
    <row r="342" spans="7:8" hidden="1" x14ac:dyDescent="0.2">
      <c r="G342" s="200"/>
      <c r="H342" s="6"/>
    </row>
    <row r="343" spans="7:8" hidden="1" x14ac:dyDescent="0.2">
      <c r="G343" s="200"/>
      <c r="H343" s="6"/>
    </row>
    <row r="344" spans="7:8" hidden="1" x14ac:dyDescent="0.2">
      <c r="G344" s="200"/>
      <c r="H344" s="6"/>
    </row>
    <row r="345" spans="7:8" hidden="1" x14ac:dyDescent="0.2">
      <c r="G345" s="200"/>
      <c r="H345" s="6"/>
    </row>
    <row r="346" spans="7:8" hidden="1" x14ac:dyDescent="0.2">
      <c r="G346" s="200"/>
      <c r="H346" s="6"/>
    </row>
    <row r="347" spans="7:8" hidden="1" x14ac:dyDescent="0.2">
      <c r="G347" s="200"/>
      <c r="H347" s="6"/>
    </row>
    <row r="348" spans="7:8" hidden="1" x14ac:dyDescent="0.2">
      <c r="G348" s="200"/>
      <c r="H348" s="6"/>
    </row>
    <row r="349" spans="7:8" hidden="1" x14ac:dyDescent="0.2">
      <c r="G349" s="200"/>
      <c r="H349" s="6"/>
    </row>
    <row r="350" spans="7:8" hidden="1" x14ac:dyDescent="0.2">
      <c r="G350" s="200"/>
      <c r="H350" s="6"/>
    </row>
    <row r="351" spans="7:8" hidden="1" x14ac:dyDescent="0.2">
      <c r="G351" s="200"/>
      <c r="H351" s="6"/>
    </row>
    <row r="352" spans="7:8" hidden="1" x14ac:dyDescent="0.2">
      <c r="G352" s="200"/>
      <c r="H352" s="6"/>
    </row>
    <row r="353" spans="7:8" hidden="1" x14ac:dyDescent="0.2">
      <c r="G353" s="200"/>
      <c r="H353" s="6"/>
    </row>
    <row r="354" spans="7:8" hidden="1" x14ac:dyDescent="0.2">
      <c r="G354" s="200"/>
      <c r="H354" s="6"/>
    </row>
    <row r="355" spans="7:8" hidden="1" x14ac:dyDescent="0.2">
      <c r="G355" s="200"/>
      <c r="H355" s="6"/>
    </row>
    <row r="356" spans="7:8" hidden="1" x14ac:dyDescent="0.2">
      <c r="G356" s="200"/>
      <c r="H356" s="6"/>
    </row>
    <row r="357" spans="7:8" hidden="1" x14ac:dyDescent="0.2">
      <c r="G357" s="200"/>
      <c r="H357" s="6"/>
    </row>
    <row r="358" spans="7:8" hidden="1" x14ac:dyDescent="0.2">
      <c r="G358" s="200"/>
      <c r="H358" s="6"/>
    </row>
    <row r="359" spans="7:8" hidden="1" x14ac:dyDescent="0.2">
      <c r="G359" s="200"/>
      <c r="H359" s="6"/>
    </row>
    <row r="360" spans="7:8" hidden="1" x14ac:dyDescent="0.2">
      <c r="G360" s="200"/>
      <c r="H360" s="6"/>
    </row>
    <row r="361" spans="7:8" hidden="1" x14ac:dyDescent="0.2">
      <c r="G361" s="200"/>
      <c r="H361" s="6"/>
    </row>
    <row r="362" spans="7:8" hidden="1" x14ac:dyDescent="0.2">
      <c r="G362" s="200"/>
      <c r="H362" s="6"/>
    </row>
    <row r="363" spans="7:8" hidden="1" x14ac:dyDescent="0.2">
      <c r="G363" s="200"/>
      <c r="H363" s="6"/>
    </row>
    <row r="364" spans="7:8" hidden="1" x14ac:dyDescent="0.2">
      <c r="G364" s="200"/>
      <c r="H364" s="6"/>
    </row>
    <row r="365" spans="7:8" hidden="1" x14ac:dyDescent="0.2">
      <c r="G365" s="200"/>
      <c r="H365" s="6"/>
    </row>
    <row r="366" spans="7:8" hidden="1" x14ac:dyDescent="0.2">
      <c r="G366" s="200"/>
      <c r="H366" s="6"/>
    </row>
    <row r="367" spans="7:8" hidden="1" x14ac:dyDescent="0.2">
      <c r="G367" s="200"/>
      <c r="H367" s="6"/>
    </row>
    <row r="368" spans="7:8" hidden="1" x14ac:dyDescent="0.2">
      <c r="G368" s="200"/>
      <c r="H368" s="6"/>
    </row>
    <row r="369" spans="7:8" hidden="1" x14ac:dyDescent="0.2">
      <c r="G369" s="200"/>
      <c r="H369" s="6"/>
    </row>
    <row r="370" spans="7:8" hidden="1" x14ac:dyDescent="0.2">
      <c r="G370" s="200"/>
      <c r="H370" s="6"/>
    </row>
    <row r="371" spans="7:8" hidden="1" x14ac:dyDescent="0.2">
      <c r="G371" s="200"/>
      <c r="H371" s="6"/>
    </row>
    <row r="372" spans="7:8" hidden="1" x14ac:dyDescent="0.2">
      <c r="G372" s="200"/>
      <c r="H372" s="6"/>
    </row>
    <row r="373" spans="7:8" hidden="1" x14ac:dyDescent="0.2">
      <c r="G373" s="200"/>
      <c r="H373" s="6"/>
    </row>
    <row r="374" spans="7:8" hidden="1" x14ac:dyDescent="0.2">
      <c r="G374" s="200"/>
      <c r="H374" s="6"/>
    </row>
    <row r="375" spans="7:8" hidden="1" x14ac:dyDescent="0.2">
      <c r="G375" s="200"/>
      <c r="H375" s="6"/>
    </row>
    <row r="376" spans="7:8" hidden="1" x14ac:dyDescent="0.2">
      <c r="G376" s="200"/>
      <c r="H376" s="6"/>
    </row>
    <row r="377" spans="7:8" hidden="1" x14ac:dyDescent="0.2">
      <c r="G377" s="200"/>
      <c r="H377" s="6"/>
    </row>
    <row r="378" spans="7:8" hidden="1" x14ac:dyDescent="0.2">
      <c r="G378" s="200"/>
      <c r="H378" s="6"/>
    </row>
    <row r="379" spans="7:8" hidden="1" x14ac:dyDescent="0.2">
      <c r="G379" s="200"/>
      <c r="H379" s="6"/>
    </row>
    <row r="380" spans="7:8" hidden="1" x14ac:dyDescent="0.2">
      <c r="G380" s="200"/>
      <c r="H380" s="6"/>
    </row>
    <row r="381" spans="7:8" hidden="1" x14ac:dyDescent="0.2">
      <c r="G381" s="200"/>
      <c r="H381" s="6"/>
    </row>
    <row r="382" spans="7:8" hidden="1" x14ac:dyDescent="0.2">
      <c r="G382" s="200"/>
      <c r="H382" s="6"/>
    </row>
    <row r="383" spans="7:8" hidden="1" x14ac:dyDescent="0.2">
      <c r="G383" s="200"/>
      <c r="H383" s="6"/>
    </row>
    <row r="384" spans="7:8" hidden="1" x14ac:dyDescent="0.2">
      <c r="G384" s="200"/>
      <c r="H384" s="6"/>
    </row>
    <row r="385" spans="7:8" hidden="1" x14ac:dyDescent="0.2">
      <c r="G385" s="200"/>
      <c r="H385" s="6"/>
    </row>
    <row r="386" spans="7:8" hidden="1" x14ac:dyDescent="0.2">
      <c r="G386" s="200"/>
      <c r="H386" s="6"/>
    </row>
    <row r="387" spans="7:8" hidden="1" x14ac:dyDescent="0.2">
      <c r="G387" s="200"/>
      <c r="H387" s="6"/>
    </row>
    <row r="388" spans="7:8" hidden="1" x14ac:dyDescent="0.2">
      <c r="G388" s="200"/>
      <c r="H388" s="6"/>
    </row>
    <row r="389" spans="7:8" hidden="1" x14ac:dyDescent="0.2">
      <c r="G389" s="200"/>
      <c r="H389" s="6"/>
    </row>
    <row r="390" spans="7:8" hidden="1" x14ac:dyDescent="0.2">
      <c r="G390" s="200"/>
      <c r="H390" s="6"/>
    </row>
    <row r="391" spans="7:8" hidden="1" x14ac:dyDescent="0.2">
      <c r="G391" s="200"/>
      <c r="H391" s="6"/>
    </row>
    <row r="392" spans="7:8" hidden="1" x14ac:dyDescent="0.2">
      <c r="G392" s="200"/>
      <c r="H392" s="6"/>
    </row>
    <row r="393" spans="7:8" hidden="1" x14ac:dyDescent="0.2">
      <c r="G393" s="200"/>
      <c r="H393" s="6"/>
    </row>
    <row r="394" spans="7:8" hidden="1" x14ac:dyDescent="0.2">
      <c r="G394" s="200"/>
      <c r="H394" s="6"/>
    </row>
    <row r="395" spans="7:8" hidden="1" x14ac:dyDescent="0.2">
      <c r="G395" s="200"/>
      <c r="H395" s="6"/>
    </row>
    <row r="396" spans="7:8" hidden="1" x14ac:dyDescent="0.2">
      <c r="G396" s="200"/>
      <c r="H396" s="6"/>
    </row>
    <row r="397" spans="7:8" hidden="1" x14ac:dyDescent="0.2">
      <c r="G397" s="200"/>
      <c r="H397" s="6"/>
    </row>
    <row r="398" spans="7:8" hidden="1" x14ac:dyDescent="0.2">
      <c r="G398" s="200"/>
      <c r="H398" s="6"/>
    </row>
    <row r="399" spans="7:8" hidden="1" x14ac:dyDescent="0.2">
      <c r="G399" s="200"/>
      <c r="H399" s="6"/>
    </row>
    <row r="400" spans="7:8" hidden="1" x14ac:dyDescent="0.2">
      <c r="G400" s="200"/>
      <c r="H400" s="6"/>
    </row>
    <row r="401" spans="7:8" hidden="1" x14ac:dyDescent="0.2">
      <c r="G401" s="200"/>
      <c r="H401" s="6"/>
    </row>
    <row r="402" spans="7:8" hidden="1" x14ac:dyDescent="0.2">
      <c r="G402" s="200"/>
      <c r="H402" s="6"/>
    </row>
    <row r="403" spans="7:8" hidden="1" x14ac:dyDescent="0.2">
      <c r="G403" s="200"/>
      <c r="H403" s="6"/>
    </row>
    <row r="404" spans="7:8" hidden="1" x14ac:dyDescent="0.2">
      <c r="G404" s="200"/>
      <c r="H404" s="6"/>
    </row>
    <row r="405" spans="7:8" hidden="1" x14ac:dyDescent="0.2">
      <c r="G405" s="200"/>
      <c r="H405" s="6"/>
    </row>
    <row r="406" spans="7:8" hidden="1" x14ac:dyDescent="0.2">
      <c r="G406" s="200"/>
      <c r="H406" s="6"/>
    </row>
    <row r="407" spans="7:8" hidden="1" x14ac:dyDescent="0.2">
      <c r="G407" s="200"/>
      <c r="H407" s="6"/>
    </row>
    <row r="408" spans="7:8" hidden="1" x14ac:dyDescent="0.2">
      <c r="G408" s="200"/>
      <c r="H408" s="6"/>
    </row>
    <row r="409" spans="7:8" hidden="1" x14ac:dyDescent="0.2">
      <c r="G409" s="200"/>
      <c r="H409" s="6"/>
    </row>
    <row r="410" spans="7:8" hidden="1" x14ac:dyDescent="0.2">
      <c r="G410" s="200"/>
      <c r="H410" s="6"/>
    </row>
    <row r="411" spans="7:8" hidden="1" x14ac:dyDescent="0.2">
      <c r="G411" s="200"/>
      <c r="H411" s="6"/>
    </row>
    <row r="412" spans="7:8" hidden="1" x14ac:dyDescent="0.2">
      <c r="G412" s="200"/>
      <c r="H412" s="6"/>
    </row>
    <row r="413" spans="7:8" hidden="1" x14ac:dyDescent="0.2">
      <c r="G413" s="200"/>
      <c r="H413" s="6"/>
    </row>
    <row r="414" spans="7:8" hidden="1" x14ac:dyDescent="0.2">
      <c r="G414" s="200"/>
      <c r="H414" s="6"/>
    </row>
    <row r="415" spans="7:8" hidden="1" x14ac:dyDescent="0.2">
      <c r="G415" s="200"/>
      <c r="H415" s="6"/>
    </row>
    <row r="416" spans="7:8" hidden="1" x14ac:dyDescent="0.2">
      <c r="G416" s="200"/>
      <c r="H416" s="6"/>
    </row>
    <row r="417" spans="7:8" hidden="1" x14ac:dyDescent="0.2">
      <c r="G417" s="200"/>
      <c r="H417" s="6"/>
    </row>
    <row r="418" spans="7:8" hidden="1" x14ac:dyDescent="0.2">
      <c r="G418" s="200"/>
      <c r="H418" s="6"/>
    </row>
    <row r="419" spans="7:8" hidden="1" x14ac:dyDescent="0.2">
      <c r="G419" s="200"/>
      <c r="H419" s="6"/>
    </row>
    <row r="420" spans="7:8" hidden="1" x14ac:dyDescent="0.2">
      <c r="G420" s="200"/>
      <c r="H420" s="6"/>
    </row>
    <row r="421" spans="7:8" hidden="1" x14ac:dyDescent="0.2">
      <c r="G421" s="200"/>
      <c r="H421" s="6"/>
    </row>
    <row r="422" spans="7:8" hidden="1" x14ac:dyDescent="0.2">
      <c r="G422" s="200"/>
      <c r="H422" s="6"/>
    </row>
    <row r="423" spans="7:8" hidden="1" x14ac:dyDescent="0.2">
      <c r="G423" s="200"/>
      <c r="H423" s="6"/>
    </row>
    <row r="424" spans="7:8" hidden="1" x14ac:dyDescent="0.2">
      <c r="G424" s="200"/>
      <c r="H424" s="6"/>
    </row>
    <row r="425" spans="7:8" hidden="1" x14ac:dyDescent="0.2">
      <c r="G425" s="200"/>
      <c r="H425" s="6"/>
    </row>
    <row r="426" spans="7:8" hidden="1" x14ac:dyDescent="0.2">
      <c r="G426" s="200"/>
      <c r="H426" s="6"/>
    </row>
    <row r="427" spans="7:8" hidden="1" x14ac:dyDescent="0.2">
      <c r="G427" s="200"/>
      <c r="H427" s="6"/>
    </row>
    <row r="428" spans="7:8" hidden="1" x14ac:dyDescent="0.2">
      <c r="G428" s="200"/>
      <c r="H428" s="6"/>
    </row>
    <row r="429" spans="7:8" hidden="1" x14ac:dyDescent="0.2">
      <c r="G429" s="200"/>
      <c r="H429" s="6"/>
    </row>
    <row r="430" spans="7:8" hidden="1" x14ac:dyDescent="0.2">
      <c r="G430" s="200"/>
      <c r="H430" s="6"/>
    </row>
    <row r="431" spans="7:8" hidden="1" x14ac:dyDescent="0.2">
      <c r="G431" s="200"/>
      <c r="H431" s="6"/>
    </row>
    <row r="432" spans="7:8" hidden="1" x14ac:dyDescent="0.2">
      <c r="G432" s="200"/>
      <c r="H432" s="6"/>
    </row>
    <row r="433" spans="7:8" hidden="1" x14ac:dyDescent="0.2">
      <c r="G433" s="200"/>
      <c r="H433" s="6"/>
    </row>
    <row r="434" spans="7:8" hidden="1" x14ac:dyDescent="0.2">
      <c r="G434" s="200"/>
      <c r="H434" s="6"/>
    </row>
    <row r="435" spans="7:8" hidden="1" x14ac:dyDescent="0.2">
      <c r="G435" s="200"/>
      <c r="H435" s="6"/>
    </row>
    <row r="436" spans="7:8" hidden="1" x14ac:dyDescent="0.2">
      <c r="G436" s="200"/>
      <c r="H436" s="6"/>
    </row>
    <row r="437" spans="7:8" hidden="1" x14ac:dyDescent="0.2">
      <c r="G437" s="200"/>
      <c r="H437" s="6"/>
    </row>
    <row r="438" spans="7:8" hidden="1" x14ac:dyDescent="0.2">
      <c r="G438" s="200"/>
      <c r="H438" s="6"/>
    </row>
    <row r="439" spans="7:8" hidden="1" x14ac:dyDescent="0.2">
      <c r="G439" s="200"/>
      <c r="H439" s="6"/>
    </row>
    <row r="440" spans="7:8" hidden="1" x14ac:dyDescent="0.2">
      <c r="G440" s="200"/>
      <c r="H440" s="6"/>
    </row>
    <row r="441" spans="7:8" hidden="1" x14ac:dyDescent="0.2">
      <c r="G441" s="200"/>
      <c r="H441" s="6"/>
    </row>
    <row r="442" spans="7:8" hidden="1" x14ac:dyDescent="0.2">
      <c r="G442" s="200"/>
      <c r="H442" s="6"/>
    </row>
    <row r="443" spans="7:8" hidden="1" x14ac:dyDescent="0.2">
      <c r="G443" s="200"/>
      <c r="H443" s="6"/>
    </row>
    <row r="444" spans="7:8" hidden="1" x14ac:dyDescent="0.2">
      <c r="G444" s="200"/>
      <c r="H444" s="6"/>
    </row>
    <row r="445" spans="7:8" hidden="1" x14ac:dyDescent="0.2">
      <c r="G445" s="200"/>
      <c r="H445" s="6"/>
    </row>
    <row r="446" spans="7:8" hidden="1" x14ac:dyDescent="0.2">
      <c r="G446" s="200"/>
      <c r="H446" s="6"/>
    </row>
    <row r="447" spans="7:8" hidden="1" x14ac:dyDescent="0.2">
      <c r="G447" s="200"/>
      <c r="H447" s="6"/>
    </row>
    <row r="448" spans="7:8" hidden="1" x14ac:dyDescent="0.2">
      <c r="G448" s="200"/>
      <c r="H448" s="6"/>
    </row>
    <row r="449" spans="7:8" hidden="1" x14ac:dyDescent="0.2">
      <c r="G449" s="200"/>
      <c r="H449" s="6"/>
    </row>
    <row r="450" spans="7:8" hidden="1" x14ac:dyDescent="0.2">
      <c r="G450" s="200"/>
      <c r="H450" s="6"/>
    </row>
    <row r="451" spans="7:8" hidden="1" x14ac:dyDescent="0.2">
      <c r="G451" s="200"/>
      <c r="H451" s="6"/>
    </row>
    <row r="452" spans="7:8" hidden="1" x14ac:dyDescent="0.2">
      <c r="G452" s="200"/>
      <c r="H452" s="6"/>
    </row>
    <row r="453" spans="7:8" hidden="1" x14ac:dyDescent="0.2">
      <c r="G453" s="200"/>
      <c r="H453" s="6"/>
    </row>
    <row r="454" spans="7:8" hidden="1" x14ac:dyDescent="0.2">
      <c r="G454" s="200"/>
      <c r="H454" s="6"/>
    </row>
    <row r="455" spans="7:8" hidden="1" x14ac:dyDescent="0.2">
      <c r="G455" s="200"/>
      <c r="H455" s="6"/>
    </row>
    <row r="456" spans="7:8" hidden="1" x14ac:dyDescent="0.2">
      <c r="G456" s="200"/>
      <c r="H456" s="6"/>
    </row>
    <row r="457" spans="7:8" hidden="1" x14ac:dyDescent="0.2">
      <c r="G457" s="200"/>
      <c r="H457" s="6"/>
    </row>
    <row r="458" spans="7:8" hidden="1" x14ac:dyDescent="0.2">
      <c r="G458" s="200"/>
      <c r="H458" s="6"/>
    </row>
    <row r="459" spans="7:8" hidden="1" x14ac:dyDescent="0.2">
      <c r="G459" s="200"/>
      <c r="H459" s="6"/>
    </row>
    <row r="460" spans="7:8" hidden="1" x14ac:dyDescent="0.2">
      <c r="G460" s="200"/>
      <c r="H460" s="6"/>
    </row>
    <row r="461" spans="7:8" hidden="1" x14ac:dyDescent="0.2">
      <c r="G461" s="200"/>
      <c r="H461" s="6"/>
    </row>
    <row r="462" spans="7:8" hidden="1" x14ac:dyDescent="0.2">
      <c r="G462" s="200"/>
      <c r="H462" s="6"/>
    </row>
    <row r="463" spans="7:8" hidden="1" x14ac:dyDescent="0.2">
      <c r="G463" s="200"/>
      <c r="H463" s="6"/>
    </row>
    <row r="464" spans="7:8" hidden="1" x14ac:dyDescent="0.2">
      <c r="G464" s="200"/>
      <c r="H464" s="6"/>
    </row>
    <row r="465" spans="7:8" hidden="1" x14ac:dyDescent="0.2">
      <c r="G465" s="200"/>
      <c r="H465" s="6"/>
    </row>
    <row r="466" spans="7:8" hidden="1" x14ac:dyDescent="0.2">
      <c r="G466" s="200"/>
      <c r="H466" s="6"/>
    </row>
    <row r="467" spans="7:8" hidden="1" x14ac:dyDescent="0.2">
      <c r="G467" s="200"/>
      <c r="H467" s="6"/>
    </row>
    <row r="468" spans="7:8" hidden="1" x14ac:dyDescent="0.2">
      <c r="G468" s="200"/>
      <c r="H468" s="6"/>
    </row>
    <row r="469" spans="7:8" hidden="1" x14ac:dyDescent="0.2">
      <c r="G469" s="200"/>
      <c r="H469" s="6"/>
    </row>
    <row r="470" spans="7:8" hidden="1" x14ac:dyDescent="0.2">
      <c r="G470" s="200"/>
      <c r="H470" s="6"/>
    </row>
    <row r="471" spans="7:8" hidden="1" x14ac:dyDescent="0.2">
      <c r="G471" s="200"/>
      <c r="H471" s="6"/>
    </row>
    <row r="472" spans="7:8" hidden="1" x14ac:dyDescent="0.2">
      <c r="G472" s="200"/>
      <c r="H472" s="6"/>
    </row>
    <row r="473" spans="7:8" hidden="1" x14ac:dyDescent="0.2">
      <c r="G473" s="200"/>
      <c r="H473" s="6"/>
    </row>
    <row r="474" spans="7:8" hidden="1" x14ac:dyDescent="0.2">
      <c r="G474" s="200"/>
      <c r="H474" s="6"/>
    </row>
    <row r="475" spans="7:8" hidden="1" x14ac:dyDescent="0.2">
      <c r="G475" s="200"/>
      <c r="H475" s="6"/>
    </row>
    <row r="476" spans="7:8" hidden="1" x14ac:dyDescent="0.2">
      <c r="G476" s="200"/>
      <c r="H476" s="6"/>
    </row>
    <row r="477" spans="7:8" hidden="1" x14ac:dyDescent="0.2">
      <c r="G477" s="200"/>
      <c r="H477" s="6"/>
    </row>
    <row r="478" spans="7:8" hidden="1" x14ac:dyDescent="0.2">
      <c r="G478" s="200"/>
      <c r="H478" s="6"/>
    </row>
    <row r="479" spans="7:8" hidden="1" x14ac:dyDescent="0.2">
      <c r="G479" s="200"/>
      <c r="H479" s="6"/>
    </row>
    <row r="480" spans="7:8" hidden="1" x14ac:dyDescent="0.2">
      <c r="G480" s="200"/>
      <c r="H480" s="6"/>
    </row>
    <row r="481" spans="7:8" hidden="1" x14ac:dyDescent="0.2">
      <c r="G481" s="200"/>
      <c r="H481" s="6"/>
    </row>
    <row r="482" spans="7:8" hidden="1" x14ac:dyDescent="0.2">
      <c r="G482" s="200"/>
      <c r="H482" s="6"/>
    </row>
    <row r="483" spans="7:8" hidden="1" x14ac:dyDescent="0.2">
      <c r="G483" s="200"/>
      <c r="H483" s="6"/>
    </row>
    <row r="484" spans="7:8" hidden="1" x14ac:dyDescent="0.2">
      <c r="G484" s="200"/>
      <c r="H484" s="6"/>
    </row>
    <row r="485" spans="7:8" hidden="1" x14ac:dyDescent="0.2">
      <c r="G485" s="200"/>
      <c r="H485" s="6"/>
    </row>
    <row r="486" spans="7:8" hidden="1" x14ac:dyDescent="0.2">
      <c r="G486" s="200"/>
      <c r="H486" s="6"/>
    </row>
    <row r="487" spans="7:8" hidden="1" x14ac:dyDescent="0.2">
      <c r="G487" s="200"/>
      <c r="H487" s="6"/>
    </row>
    <row r="488" spans="7:8" hidden="1" x14ac:dyDescent="0.2">
      <c r="G488" s="200"/>
      <c r="H488" s="6"/>
    </row>
    <row r="489" spans="7:8" hidden="1" x14ac:dyDescent="0.2">
      <c r="G489" s="200"/>
      <c r="H489" s="6"/>
    </row>
    <row r="490" spans="7:8" hidden="1" x14ac:dyDescent="0.2">
      <c r="G490" s="200"/>
      <c r="H490" s="6"/>
    </row>
    <row r="491" spans="7:8" hidden="1" x14ac:dyDescent="0.2">
      <c r="G491" s="200"/>
      <c r="H491" s="6"/>
    </row>
    <row r="492" spans="7:8" hidden="1" x14ac:dyDescent="0.2">
      <c r="G492" s="200"/>
      <c r="H492" s="6"/>
    </row>
    <row r="493" spans="7:8" hidden="1" x14ac:dyDescent="0.2">
      <c r="G493" s="200"/>
      <c r="H493" s="6"/>
    </row>
    <row r="494" spans="7:8" hidden="1" x14ac:dyDescent="0.2">
      <c r="G494" s="200"/>
      <c r="H494" s="6"/>
    </row>
    <row r="495" spans="7:8" hidden="1" x14ac:dyDescent="0.2">
      <c r="G495" s="200"/>
      <c r="H495" s="6"/>
    </row>
    <row r="496" spans="7:8" hidden="1" x14ac:dyDescent="0.2">
      <c r="G496" s="200"/>
      <c r="H496" s="6"/>
    </row>
    <row r="497" spans="7:8" hidden="1" x14ac:dyDescent="0.2">
      <c r="G497" s="200"/>
      <c r="H497" s="6"/>
    </row>
    <row r="498" spans="7:8" hidden="1" x14ac:dyDescent="0.2">
      <c r="G498" s="200"/>
      <c r="H498" s="6"/>
    </row>
    <row r="499" spans="7:8" hidden="1" x14ac:dyDescent="0.2">
      <c r="G499" s="200"/>
      <c r="H499" s="6"/>
    </row>
    <row r="500" spans="7:8" hidden="1" x14ac:dyDescent="0.2">
      <c r="G500" s="200"/>
      <c r="H500" s="6"/>
    </row>
    <row r="501" spans="7:8" hidden="1" x14ac:dyDescent="0.2">
      <c r="G501" s="200"/>
      <c r="H501" s="6"/>
    </row>
    <row r="502" spans="7:8" hidden="1" x14ac:dyDescent="0.2">
      <c r="G502" s="200"/>
      <c r="H502" s="6"/>
    </row>
    <row r="503" spans="7:8" hidden="1" x14ac:dyDescent="0.2">
      <c r="G503" s="200"/>
      <c r="H503" s="6"/>
    </row>
    <row r="504" spans="7:8" hidden="1" x14ac:dyDescent="0.2">
      <c r="G504" s="200"/>
      <c r="H504" s="6"/>
    </row>
    <row r="505" spans="7:8" hidden="1" x14ac:dyDescent="0.2">
      <c r="G505" s="200"/>
      <c r="H505" s="6"/>
    </row>
    <row r="506" spans="7:8" hidden="1" x14ac:dyDescent="0.2">
      <c r="G506" s="200"/>
      <c r="H506" s="6"/>
    </row>
    <row r="507" spans="7:8" hidden="1" x14ac:dyDescent="0.2">
      <c r="G507" s="200"/>
      <c r="H507" s="6"/>
    </row>
    <row r="508" spans="7:8" hidden="1" x14ac:dyDescent="0.2">
      <c r="G508" s="200"/>
      <c r="H508" s="6"/>
    </row>
    <row r="509" spans="7:8" hidden="1" x14ac:dyDescent="0.2">
      <c r="G509" s="200"/>
      <c r="H509" s="6"/>
    </row>
    <row r="510" spans="7:8" hidden="1" x14ac:dyDescent="0.2">
      <c r="G510" s="200"/>
      <c r="H510" s="6"/>
    </row>
    <row r="511" spans="7:8" hidden="1" x14ac:dyDescent="0.2">
      <c r="G511" s="200"/>
      <c r="H511" s="6"/>
    </row>
    <row r="512" spans="7:8" hidden="1" x14ac:dyDescent="0.2">
      <c r="G512" s="200"/>
      <c r="H512" s="6"/>
    </row>
    <row r="513" spans="7:8" hidden="1" x14ac:dyDescent="0.2">
      <c r="G513" s="200"/>
      <c r="H513" s="6"/>
    </row>
    <row r="514" spans="7:8" hidden="1" x14ac:dyDescent="0.2">
      <c r="G514" s="200"/>
      <c r="H514" s="6"/>
    </row>
    <row r="515" spans="7:8" hidden="1" x14ac:dyDescent="0.2">
      <c r="G515" s="200"/>
      <c r="H515" s="6"/>
    </row>
    <row r="516" spans="7:8" hidden="1" x14ac:dyDescent="0.2">
      <c r="G516" s="200"/>
      <c r="H516" s="6"/>
    </row>
    <row r="517" spans="7:8" hidden="1" x14ac:dyDescent="0.2">
      <c r="G517" s="200"/>
      <c r="H517" s="6"/>
    </row>
    <row r="518" spans="7:8" hidden="1" x14ac:dyDescent="0.2">
      <c r="G518" s="200"/>
      <c r="H518" s="6"/>
    </row>
    <row r="519" spans="7:8" hidden="1" x14ac:dyDescent="0.2">
      <c r="G519" s="200"/>
      <c r="H519" s="6"/>
    </row>
    <row r="520" spans="7:8" hidden="1" x14ac:dyDescent="0.2">
      <c r="G520" s="200"/>
      <c r="H520" s="6"/>
    </row>
    <row r="521" spans="7:8" hidden="1" x14ac:dyDescent="0.2">
      <c r="G521" s="200"/>
      <c r="H521" s="6"/>
    </row>
    <row r="522" spans="7:8" hidden="1" x14ac:dyDescent="0.2">
      <c r="G522" s="200"/>
      <c r="H522" s="6"/>
    </row>
    <row r="523" spans="7:8" hidden="1" x14ac:dyDescent="0.2">
      <c r="G523" s="200"/>
      <c r="H523" s="6"/>
    </row>
    <row r="524" spans="7:8" hidden="1" x14ac:dyDescent="0.2">
      <c r="G524" s="200"/>
      <c r="H524" s="6"/>
    </row>
    <row r="525" spans="7:8" hidden="1" x14ac:dyDescent="0.2">
      <c r="G525" s="200"/>
      <c r="H525" s="6"/>
    </row>
    <row r="526" spans="7:8" hidden="1" x14ac:dyDescent="0.2">
      <c r="G526" s="200"/>
      <c r="H526" s="6"/>
    </row>
    <row r="527" spans="7:8" hidden="1" x14ac:dyDescent="0.2">
      <c r="G527" s="200"/>
      <c r="H527" s="6"/>
    </row>
    <row r="528" spans="7:8" hidden="1" x14ac:dyDescent="0.2">
      <c r="G528" s="200"/>
      <c r="H528" s="6"/>
    </row>
    <row r="529" spans="7:8" hidden="1" x14ac:dyDescent="0.2">
      <c r="G529" s="200"/>
      <c r="H529" s="6"/>
    </row>
    <row r="530" spans="7:8" hidden="1" x14ac:dyDescent="0.2">
      <c r="G530" s="200"/>
      <c r="H530" s="6"/>
    </row>
    <row r="531" spans="7:8" hidden="1" x14ac:dyDescent="0.2">
      <c r="G531" s="200"/>
      <c r="H531" s="6"/>
    </row>
    <row r="532" spans="7:8" hidden="1" x14ac:dyDescent="0.2">
      <c r="G532" s="200"/>
      <c r="H532" s="6"/>
    </row>
    <row r="533" spans="7:8" hidden="1" x14ac:dyDescent="0.2">
      <c r="G533" s="200"/>
      <c r="H533" s="6"/>
    </row>
    <row r="534" spans="7:8" hidden="1" x14ac:dyDescent="0.2">
      <c r="G534" s="200"/>
      <c r="H534" s="6"/>
    </row>
    <row r="535" spans="7:8" hidden="1" x14ac:dyDescent="0.2">
      <c r="G535" s="200"/>
      <c r="H535" s="6"/>
    </row>
    <row r="536" spans="7:8" hidden="1" x14ac:dyDescent="0.2">
      <c r="G536" s="200"/>
      <c r="H536" s="6"/>
    </row>
    <row r="537" spans="7:8" hidden="1" x14ac:dyDescent="0.2">
      <c r="G537" s="200"/>
      <c r="H537" s="6"/>
    </row>
    <row r="538" spans="7:8" hidden="1" x14ac:dyDescent="0.2">
      <c r="G538" s="200"/>
      <c r="H538" s="6"/>
    </row>
    <row r="539" spans="7:8" hidden="1" x14ac:dyDescent="0.2">
      <c r="G539" s="200"/>
      <c r="H539" s="6"/>
    </row>
    <row r="540" spans="7:8" hidden="1" x14ac:dyDescent="0.2">
      <c r="G540" s="200"/>
      <c r="H540" s="6"/>
    </row>
    <row r="541" spans="7:8" hidden="1" x14ac:dyDescent="0.2">
      <c r="G541" s="200"/>
      <c r="H541" s="6"/>
    </row>
    <row r="542" spans="7:8" hidden="1" x14ac:dyDescent="0.2">
      <c r="G542" s="200"/>
      <c r="H542" s="6"/>
    </row>
    <row r="543" spans="7:8" hidden="1" x14ac:dyDescent="0.2">
      <c r="G543" s="200"/>
      <c r="H543" s="6"/>
    </row>
    <row r="544" spans="7:8" hidden="1" x14ac:dyDescent="0.2">
      <c r="G544" s="200"/>
      <c r="H544" s="6"/>
    </row>
    <row r="545" spans="7:8" hidden="1" x14ac:dyDescent="0.2">
      <c r="G545" s="200"/>
      <c r="H545" s="6"/>
    </row>
    <row r="546" spans="7:8" hidden="1" x14ac:dyDescent="0.2">
      <c r="G546" s="200"/>
      <c r="H546" s="6"/>
    </row>
    <row r="547" spans="7:8" hidden="1" x14ac:dyDescent="0.2">
      <c r="G547" s="200"/>
      <c r="H547" s="6"/>
    </row>
    <row r="548" spans="7:8" hidden="1" x14ac:dyDescent="0.2">
      <c r="G548" s="200"/>
      <c r="H548" s="6"/>
    </row>
    <row r="549" spans="7:8" hidden="1" x14ac:dyDescent="0.2">
      <c r="G549" s="200"/>
      <c r="H549" s="6"/>
    </row>
    <row r="550" spans="7:8" hidden="1" x14ac:dyDescent="0.2">
      <c r="G550" s="200"/>
      <c r="H550" s="6"/>
    </row>
    <row r="551" spans="7:8" hidden="1" x14ac:dyDescent="0.2">
      <c r="G551" s="200"/>
      <c r="H551" s="6"/>
    </row>
    <row r="552" spans="7:8" hidden="1" x14ac:dyDescent="0.2">
      <c r="G552" s="200"/>
      <c r="H552" s="6"/>
    </row>
    <row r="553" spans="7:8" hidden="1" x14ac:dyDescent="0.2">
      <c r="G553" s="200"/>
      <c r="H553" s="6"/>
    </row>
    <row r="554" spans="7:8" hidden="1" x14ac:dyDescent="0.2">
      <c r="G554" s="200"/>
      <c r="H554" s="6"/>
    </row>
    <row r="555" spans="7:8" hidden="1" x14ac:dyDescent="0.2">
      <c r="G555" s="200"/>
      <c r="H555" s="6"/>
    </row>
    <row r="556" spans="7:8" hidden="1" x14ac:dyDescent="0.2">
      <c r="G556" s="200"/>
      <c r="H556" s="6"/>
    </row>
    <row r="557" spans="7:8" hidden="1" x14ac:dyDescent="0.2">
      <c r="G557" s="200"/>
      <c r="H557" s="6"/>
    </row>
    <row r="558" spans="7:8" hidden="1" x14ac:dyDescent="0.2">
      <c r="G558" s="200"/>
      <c r="H558" s="6"/>
    </row>
    <row r="559" spans="7:8" hidden="1" x14ac:dyDescent="0.2">
      <c r="G559" s="200"/>
      <c r="H559" s="6"/>
    </row>
    <row r="560" spans="7:8" hidden="1" x14ac:dyDescent="0.2">
      <c r="G560" s="200"/>
      <c r="H560" s="6"/>
    </row>
    <row r="561" spans="7:8" hidden="1" x14ac:dyDescent="0.2">
      <c r="G561" s="200"/>
      <c r="H561" s="6"/>
    </row>
    <row r="562" spans="7:8" hidden="1" x14ac:dyDescent="0.2">
      <c r="G562" s="200"/>
      <c r="H562" s="6"/>
    </row>
    <row r="563" spans="7:8" hidden="1" x14ac:dyDescent="0.2">
      <c r="G563" s="200"/>
      <c r="H563" s="6"/>
    </row>
    <row r="564" spans="7:8" hidden="1" x14ac:dyDescent="0.2">
      <c r="G564" s="200"/>
      <c r="H564" s="6"/>
    </row>
    <row r="565" spans="7:8" hidden="1" x14ac:dyDescent="0.2">
      <c r="G565" s="200"/>
      <c r="H565" s="6"/>
    </row>
    <row r="566" spans="7:8" hidden="1" x14ac:dyDescent="0.2">
      <c r="G566" s="200"/>
      <c r="H566" s="6"/>
    </row>
    <row r="567" spans="7:8" hidden="1" x14ac:dyDescent="0.2">
      <c r="G567" s="200"/>
      <c r="H567" s="6"/>
    </row>
    <row r="568" spans="7:8" hidden="1" x14ac:dyDescent="0.2">
      <c r="G568" s="200"/>
      <c r="H568" s="6"/>
    </row>
    <row r="569" spans="7:8" hidden="1" x14ac:dyDescent="0.2">
      <c r="G569" s="200"/>
      <c r="H569" s="6"/>
    </row>
    <row r="570" spans="7:8" hidden="1" x14ac:dyDescent="0.2">
      <c r="G570" s="200"/>
      <c r="H570" s="6"/>
    </row>
    <row r="571" spans="7:8" hidden="1" x14ac:dyDescent="0.2">
      <c r="G571" s="200"/>
      <c r="H571" s="6"/>
    </row>
    <row r="572" spans="7:8" hidden="1" x14ac:dyDescent="0.2">
      <c r="G572" s="200"/>
      <c r="H572" s="6"/>
    </row>
    <row r="573" spans="7:8" hidden="1" x14ac:dyDescent="0.2">
      <c r="G573" s="200"/>
      <c r="H573" s="6"/>
    </row>
    <row r="574" spans="7:8" hidden="1" x14ac:dyDescent="0.2">
      <c r="G574" s="200"/>
      <c r="H574" s="6"/>
    </row>
    <row r="575" spans="7:8" hidden="1" x14ac:dyDescent="0.2">
      <c r="G575" s="200"/>
      <c r="H575" s="6"/>
    </row>
    <row r="576" spans="7:8" hidden="1" x14ac:dyDescent="0.2">
      <c r="G576" s="200"/>
      <c r="H576" s="6"/>
    </row>
    <row r="577" spans="7:8" hidden="1" x14ac:dyDescent="0.2">
      <c r="G577" s="200"/>
      <c r="H577" s="6"/>
    </row>
    <row r="578" spans="7:8" hidden="1" x14ac:dyDescent="0.2">
      <c r="G578" s="200"/>
      <c r="H578" s="6"/>
    </row>
    <row r="579" spans="7:8" hidden="1" x14ac:dyDescent="0.2">
      <c r="G579" s="200"/>
      <c r="H579" s="6"/>
    </row>
    <row r="580" spans="7:8" hidden="1" x14ac:dyDescent="0.2">
      <c r="G580" s="200"/>
      <c r="H580" s="6"/>
    </row>
    <row r="581" spans="7:8" hidden="1" x14ac:dyDescent="0.2">
      <c r="G581" s="200"/>
      <c r="H581" s="6"/>
    </row>
    <row r="582" spans="7:8" hidden="1" x14ac:dyDescent="0.2">
      <c r="G582" s="200"/>
      <c r="H582" s="6"/>
    </row>
    <row r="583" spans="7:8" hidden="1" x14ac:dyDescent="0.2">
      <c r="G583" s="200"/>
      <c r="H583" s="6"/>
    </row>
    <row r="584" spans="7:8" hidden="1" x14ac:dyDescent="0.2">
      <c r="G584" s="200"/>
      <c r="H584" s="6"/>
    </row>
    <row r="585" spans="7:8" hidden="1" x14ac:dyDescent="0.2">
      <c r="G585" s="200"/>
      <c r="H585" s="6"/>
    </row>
    <row r="586" spans="7:8" hidden="1" x14ac:dyDescent="0.2">
      <c r="G586" s="200"/>
      <c r="H586" s="6"/>
    </row>
    <row r="587" spans="7:8" hidden="1" x14ac:dyDescent="0.2">
      <c r="G587" s="200"/>
      <c r="H587" s="6"/>
    </row>
    <row r="588" spans="7:8" hidden="1" x14ac:dyDescent="0.2">
      <c r="G588" s="200"/>
      <c r="H588" s="6"/>
    </row>
    <row r="589" spans="7:8" hidden="1" x14ac:dyDescent="0.2">
      <c r="G589" s="200"/>
      <c r="H589" s="6"/>
    </row>
    <row r="590" spans="7:8" hidden="1" x14ac:dyDescent="0.2">
      <c r="G590" s="200"/>
      <c r="H590" s="6"/>
    </row>
    <row r="591" spans="7:8" hidden="1" x14ac:dyDescent="0.2">
      <c r="G591" s="200"/>
      <c r="H591" s="6"/>
    </row>
    <row r="592" spans="7:8" hidden="1" x14ac:dyDescent="0.2">
      <c r="G592" s="200"/>
      <c r="H592" s="6"/>
    </row>
    <row r="593" spans="7:8" hidden="1" x14ac:dyDescent="0.2">
      <c r="G593" s="200"/>
      <c r="H593" s="6"/>
    </row>
    <row r="594" spans="7:8" hidden="1" x14ac:dyDescent="0.2">
      <c r="G594" s="200"/>
      <c r="H594" s="6"/>
    </row>
    <row r="595" spans="7:8" hidden="1" x14ac:dyDescent="0.2">
      <c r="G595" s="200"/>
      <c r="H595" s="6"/>
    </row>
    <row r="596" spans="7:8" hidden="1" x14ac:dyDescent="0.2">
      <c r="G596" s="200"/>
      <c r="H596" s="6"/>
    </row>
    <row r="597" spans="7:8" hidden="1" x14ac:dyDescent="0.2">
      <c r="G597" s="200"/>
      <c r="H597" s="6"/>
    </row>
    <row r="598" spans="7:8" hidden="1" x14ac:dyDescent="0.2">
      <c r="G598" s="200"/>
      <c r="H598" s="6"/>
    </row>
    <row r="599" spans="7:8" hidden="1" x14ac:dyDescent="0.2">
      <c r="G599" s="200"/>
      <c r="H599" s="6"/>
    </row>
    <row r="600" spans="7:8" hidden="1" x14ac:dyDescent="0.2">
      <c r="G600" s="200"/>
      <c r="H600" s="6"/>
    </row>
    <row r="601" spans="7:8" hidden="1" x14ac:dyDescent="0.2">
      <c r="G601" s="200"/>
      <c r="H601" s="6"/>
    </row>
    <row r="602" spans="7:8" hidden="1" x14ac:dyDescent="0.2">
      <c r="G602" s="200"/>
      <c r="H602" s="6"/>
    </row>
    <row r="603" spans="7:8" hidden="1" x14ac:dyDescent="0.2">
      <c r="G603" s="200"/>
      <c r="H603" s="6"/>
    </row>
    <row r="604" spans="7:8" hidden="1" x14ac:dyDescent="0.2">
      <c r="G604" s="200"/>
      <c r="H604" s="6"/>
    </row>
    <row r="605" spans="7:8" hidden="1" x14ac:dyDescent="0.2">
      <c r="G605" s="200"/>
      <c r="H605" s="6"/>
    </row>
    <row r="606" spans="7:8" hidden="1" x14ac:dyDescent="0.2">
      <c r="G606" s="200"/>
      <c r="H606" s="6"/>
    </row>
    <row r="607" spans="7:8" hidden="1" x14ac:dyDescent="0.2">
      <c r="G607" s="200"/>
      <c r="H607" s="6"/>
    </row>
    <row r="608" spans="7:8" hidden="1" x14ac:dyDescent="0.2">
      <c r="G608" s="200"/>
      <c r="H608" s="6"/>
    </row>
    <row r="609" spans="7:8" hidden="1" x14ac:dyDescent="0.2">
      <c r="G609" s="200"/>
      <c r="H609" s="6"/>
    </row>
    <row r="610" spans="7:8" hidden="1" x14ac:dyDescent="0.2">
      <c r="G610" s="200"/>
      <c r="H610" s="6"/>
    </row>
    <row r="611" spans="7:8" hidden="1" x14ac:dyDescent="0.2">
      <c r="G611" s="200"/>
      <c r="H611" s="6"/>
    </row>
    <row r="612" spans="7:8" hidden="1" x14ac:dyDescent="0.2">
      <c r="G612" s="200"/>
      <c r="H612" s="6"/>
    </row>
    <row r="613" spans="7:8" hidden="1" x14ac:dyDescent="0.2">
      <c r="G613" s="200"/>
      <c r="H613" s="6"/>
    </row>
    <row r="614" spans="7:8" hidden="1" x14ac:dyDescent="0.2">
      <c r="G614" s="200"/>
      <c r="H614" s="6"/>
    </row>
    <row r="615" spans="7:8" hidden="1" x14ac:dyDescent="0.2">
      <c r="G615" s="200"/>
      <c r="H615" s="6"/>
    </row>
    <row r="616" spans="7:8" hidden="1" x14ac:dyDescent="0.2">
      <c r="G616" s="200"/>
      <c r="H616" s="6"/>
    </row>
    <row r="617" spans="7:8" hidden="1" x14ac:dyDescent="0.2">
      <c r="G617" s="200"/>
      <c r="H617" s="6"/>
    </row>
    <row r="618" spans="7:8" hidden="1" x14ac:dyDescent="0.2">
      <c r="G618" s="200"/>
      <c r="H618" s="6"/>
    </row>
    <row r="619" spans="7:8" hidden="1" x14ac:dyDescent="0.2">
      <c r="G619" s="200"/>
      <c r="H619" s="6"/>
    </row>
    <row r="620" spans="7:8" hidden="1" x14ac:dyDescent="0.2">
      <c r="G620" s="200"/>
      <c r="H620" s="6"/>
    </row>
    <row r="621" spans="7:8" hidden="1" x14ac:dyDescent="0.2">
      <c r="G621" s="200"/>
      <c r="H621" s="6"/>
    </row>
    <row r="622" spans="7:8" hidden="1" x14ac:dyDescent="0.2">
      <c r="G622" s="200"/>
      <c r="H622" s="6"/>
    </row>
    <row r="623" spans="7:8" hidden="1" x14ac:dyDescent="0.2">
      <c r="G623" s="200"/>
      <c r="H623" s="6"/>
    </row>
    <row r="624" spans="7:8" hidden="1" x14ac:dyDescent="0.2">
      <c r="G624" s="200"/>
      <c r="H624" s="6"/>
    </row>
    <row r="625" spans="7:8" hidden="1" x14ac:dyDescent="0.2">
      <c r="G625" s="200"/>
      <c r="H625" s="6"/>
    </row>
    <row r="626" spans="7:8" hidden="1" x14ac:dyDescent="0.2">
      <c r="G626" s="200"/>
      <c r="H626" s="6"/>
    </row>
    <row r="627" spans="7:8" hidden="1" x14ac:dyDescent="0.2">
      <c r="G627" s="200"/>
      <c r="H627" s="6"/>
    </row>
    <row r="628" spans="7:8" hidden="1" x14ac:dyDescent="0.2">
      <c r="G628" s="200"/>
      <c r="H628" s="6"/>
    </row>
    <row r="629" spans="7:8" hidden="1" x14ac:dyDescent="0.2">
      <c r="G629" s="200"/>
      <c r="H629" s="6"/>
    </row>
    <row r="630" spans="7:8" hidden="1" x14ac:dyDescent="0.2">
      <c r="G630" s="200"/>
      <c r="H630" s="6"/>
    </row>
    <row r="631" spans="7:8" hidden="1" x14ac:dyDescent="0.2">
      <c r="G631" s="200"/>
      <c r="H631" s="6"/>
    </row>
    <row r="632" spans="7:8" hidden="1" x14ac:dyDescent="0.2">
      <c r="G632" s="200"/>
      <c r="H632" s="6"/>
    </row>
    <row r="633" spans="7:8" hidden="1" x14ac:dyDescent="0.2">
      <c r="G633" s="200"/>
      <c r="H633" s="6"/>
    </row>
    <row r="634" spans="7:8" hidden="1" x14ac:dyDescent="0.2">
      <c r="G634" s="200"/>
      <c r="H634" s="6"/>
    </row>
    <row r="635" spans="7:8" hidden="1" x14ac:dyDescent="0.2">
      <c r="G635" s="200"/>
      <c r="H635" s="6"/>
    </row>
    <row r="636" spans="7:8" hidden="1" x14ac:dyDescent="0.2">
      <c r="G636" s="200"/>
      <c r="H636" s="6"/>
    </row>
    <row r="637" spans="7:8" hidden="1" x14ac:dyDescent="0.2">
      <c r="G637" s="200"/>
      <c r="H637" s="6"/>
    </row>
    <row r="638" spans="7:8" hidden="1" x14ac:dyDescent="0.2">
      <c r="G638" s="200"/>
      <c r="H638" s="6"/>
    </row>
    <row r="639" spans="7:8" hidden="1" x14ac:dyDescent="0.2">
      <c r="G639" s="200"/>
      <c r="H639" s="6"/>
    </row>
    <row r="640" spans="7:8" hidden="1" x14ac:dyDescent="0.2">
      <c r="G640" s="200"/>
      <c r="H640" s="6"/>
    </row>
    <row r="641" spans="7:8" hidden="1" x14ac:dyDescent="0.2">
      <c r="G641" s="200"/>
      <c r="H641" s="6"/>
    </row>
    <row r="642" spans="7:8" hidden="1" x14ac:dyDescent="0.2">
      <c r="G642" s="200"/>
      <c r="H642" s="6"/>
    </row>
    <row r="643" spans="7:8" hidden="1" x14ac:dyDescent="0.2">
      <c r="G643" s="200"/>
      <c r="H643" s="6"/>
    </row>
    <row r="644" spans="7:8" hidden="1" x14ac:dyDescent="0.2">
      <c r="G644" s="200"/>
      <c r="H644" s="6"/>
    </row>
    <row r="645" spans="7:8" hidden="1" x14ac:dyDescent="0.2">
      <c r="G645" s="200"/>
      <c r="H645" s="6"/>
    </row>
    <row r="646" spans="7:8" hidden="1" x14ac:dyDescent="0.2">
      <c r="G646" s="200"/>
      <c r="H646" s="6"/>
    </row>
    <row r="647" spans="7:8" hidden="1" x14ac:dyDescent="0.2">
      <c r="G647" s="200"/>
      <c r="H647" s="6"/>
    </row>
    <row r="648" spans="7:8" hidden="1" x14ac:dyDescent="0.2">
      <c r="G648" s="200"/>
      <c r="H648" s="6"/>
    </row>
    <row r="649" spans="7:8" hidden="1" x14ac:dyDescent="0.2">
      <c r="G649" s="200"/>
      <c r="H649" s="6"/>
    </row>
    <row r="650" spans="7:8" hidden="1" x14ac:dyDescent="0.2">
      <c r="G650" s="200"/>
      <c r="H650" s="6"/>
    </row>
    <row r="651" spans="7:8" hidden="1" x14ac:dyDescent="0.2">
      <c r="G651" s="200"/>
      <c r="H651" s="6"/>
    </row>
    <row r="652" spans="7:8" hidden="1" x14ac:dyDescent="0.2">
      <c r="G652" s="200"/>
      <c r="H652" s="6"/>
    </row>
    <row r="653" spans="7:8" hidden="1" x14ac:dyDescent="0.2">
      <c r="G653" s="200"/>
      <c r="H653" s="6"/>
    </row>
    <row r="654" spans="7:8" hidden="1" x14ac:dyDescent="0.2">
      <c r="G654" s="200"/>
      <c r="H654" s="6"/>
    </row>
    <row r="655" spans="7:8" hidden="1" x14ac:dyDescent="0.2">
      <c r="G655" s="200"/>
      <c r="H655" s="6"/>
    </row>
    <row r="656" spans="7:8" hidden="1" x14ac:dyDescent="0.2">
      <c r="G656" s="200"/>
      <c r="H656" s="6"/>
    </row>
    <row r="657" spans="7:8" hidden="1" x14ac:dyDescent="0.2">
      <c r="G657" s="200"/>
      <c r="H657" s="6"/>
    </row>
    <row r="658" spans="7:8" hidden="1" x14ac:dyDescent="0.2">
      <c r="G658" s="200"/>
      <c r="H658" s="6"/>
    </row>
    <row r="659" spans="7:8" hidden="1" x14ac:dyDescent="0.2">
      <c r="G659" s="200"/>
      <c r="H659" s="6"/>
    </row>
    <row r="660" spans="7:8" hidden="1" x14ac:dyDescent="0.2">
      <c r="G660" s="200"/>
      <c r="H660" s="6"/>
    </row>
    <row r="661" spans="7:8" hidden="1" x14ac:dyDescent="0.2">
      <c r="G661" s="200"/>
      <c r="H661" s="6"/>
    </row>
    <row r="662" spans="7:8" hidden="1" x14ac:dyDescent="0.2">
      <c r="G662" s="200"/>
      <c r="H662" s="6"/>
    </row>
    <row r="663" spans="7:8" hidden="1" x14ac:dyDescent="0.2">
      <c r="G663" s="200"/>
      <c r="H663" s="6"/>
    </row>
    <row r="664" spans="7:8" hidden="1" x14ac:dyDescent="0.2">
      <c r="G664" s="200"/>
      <c r="H664" s="6"/>
    </row>
    <row r="665" spans="7:8" hidden="1" x14ac:dyDescent="0.2">
      <c r="G665" s="200"/>
      <c r="H665" s="6"/>
    </row>
    <row r="666" spans="7:8" hidden="1" x14ac:dyDescent="0.2">
      <c r="G666" s="200"/>
      <c r="H666" s="6"/>
    </row>
    <row r="667" spans="7:8" hidden="1" x14ac:dyDescent="0.2">
      <c r="G667" s="200"/>
      <c r="H667" s="6"/>
    </row>
    <row r="668" spans="7:8" hidden="1" x14ac:dyDescent="0.2">
      <c r="G668" s="200"/>
      <c r="H668" s="6"/>
    </row>
    <row r="669" spans="7:8" hidden="1" x14ac:dyDescent="0.2">
      <c r="G669" s="200"/>
      <c r="H669" s="6"/>
    </row>
    <row r="670" spans="7:8" hidden="1" x14ac:dyDescent="0.2">
      <c r="G670" s="200"/>
      <c r="H670" s="6"/>
    </row>
    <row r="671" spans="7:8" hidden="1" x14ac:dyDescent="0.2">
      <c r="G671" s="200"/>
      <c r="H671" s="6"/>
    </row>
    <row r="672" spans="7:8" hidden="1" x14ac:dyDescent="0.2">
      <c r="G672" s="200"/>
      <c r="H672" s="6"/>
    </row>
    <row r="673" spans="7:8" hidden="1" x14ac:dyDescent="0.2">
      <c r="G673" s="200"/>
      <c r="H673" s="6"/>
    </row>
    <row r="674" spans="7:8" hidden="1" x14ac:dyDescent="0.2">
      <c r="G674" s="200"/>
      <c r="H674" s="6"/>
    </row>
    <row r="675" spans="7:8" hidden="1" x14ac:dyDescent="0.2">
      <c r="G675" s="200"/>
      <c r="H675" s="6"/>
    </row>
    <row r="676" spans="7:8" hidden="1" x14ac:dyDescent="0.2">
      <c r="G676" s="200"/>
      <c r="H676" s="6"/>
    </row>
    <row r="677" spans="7:8" hidden="1" x14ac:dyDescent="0.2">
      <c r="G677" s="200"/>
      <c r="H677" s="6"/>
    </row>
    <row r="678" spans="7:8" hidden="1" x14ac:dyDescent="0.2">
      <c r="G678" s="200"/>
      <c r="H678" s="6"/>
    </row>
    <row r="679" spans="7:8" hidden="1" x14ac:dyDescent="0.2">
      <c r="G679" s="200"/>
      <c r="H679" s="6"/>
    </row>
    <row r="680" spans="7:8" hidden="1" x14ac:dyDescent="0.2">
      <c r="G680" s="200"/>
      <c r="H680" s="6"/>
    </row>
    <row r="681" spans="7:8" hidden="1" x14ac:dyDescent="0.2">
      <c r="G681" s="200"/>
      <c r="H681" s="6"/>
    </row>
    <row r="682" spans="7:8" hidden="1" x14ac:dyDescent="0.2">
      <c r="G682" s="200"/>
      <c r="H682" s="6"/>
    </row>
    <row r="683" spans="7:8" hidden="1" x14ac:dyDescent="0.2">
      <c r="G683" s="200"/>
      <c r="H683" s="6"/>
    </row>
    <row r="684" spans="7:8" hidden="1" x14ac:dyDescent="0.2">
      <c r="G684" s="200"/>
      <c r="H684" s="6"/>
    </row>
    <row r="685" spans="7:8" hidden="1" x14ac:dyDescent="0.2">
      <c r="G685" s="200"/>
      <c r="H685" s="6"/>
    </row>
    <row r="686" spans="7:8" hidden="1" x14ac:dyDescent="0.2">
      <c r="G686" s="200"/>
      <c r="H686" s="6"/>
    </row>
    <row r="687" spans="7:8" hidden="1" x14ac:dyDescent="0.2">
      <c r="G687" s="200"/>
      <c r="H687" s="6"/>
    </row>
    <row r="688" spans="7:8" hidden="1" x14ac:dyDescent="0.2">
      <c r="G688" s="200"/>
      <c r="H688" s="6"/>
    </row>
    <row r="689" spans="7:8" hidden="1" x14ac:dyDescent="0.2">
      <c r="G689" s="200"/>
      <c r="H689" s="6"/>
    </row>
    <row r="690" spans="7:8" hidden="1" x14ac:dyDescent="0.2">
      <c r="G690" s="200"/>
      <c r="H690" s="6"/>
    </row>
    <row r="691" spans="7:8" hidden="1" x14ac:dyDescent="0.2">
      <c r="G691" s="200"/>
      <c r="H691" s="6"/>
    </row>
    <row r="692" spans="7:8" hidden="1" x14ac:dyDescent="0.2">
      <c r="G692" s="200"/>
      <c r="H692" s="6"/>
    </row>
    <row r="693" spans="7:8" hidden="1" x14ac:dyDescent="0.2">
      <c r="G693" s="200"/>
      <c r="H693" s="6"/>
    </row>
    <row r="694" spans="7:8" hidden="1" x14ac:dyDescent="0.2">
      <c r="G694" s="200"/>
      <c r="H694" s="6"/>
    </row>
    <row r="695" spans="7:8" hidden="1" x14ac:dyDescent="0.2">
      <c r="G695" s="200"/>
      <c r="H695" s="6"/>
    </row>
    <row r="696" spans="7:8" hidden="1" x14ac:dyDescent="0.2">
      <c r="G696" s="200"/>
      <c r="H696" s="6"/>
    </row>
    <row r="697" spans="7:8" hidden="1" x14ac:dyDescent="0.2">
      <c r="G697" s="200"/>
      <c r="H697" s="6"/>
    </row>
    <row r="698" spans="7:8" hidden="1" x14ac:dyDescent="0.2">
      <c r="G698" s="200"/>
      <c r="H698" s="6"/>
    </row>
    <row r="699" spans="7:8" hidden="1" x14ac:dyDescent="0.2">
      <c r="G699" s="200"/>
      <c r="H699" s="6"/>
    </row>
    <row r="700" spans="7:8" hidden="1" x14ac:dyDescent="0.2">
      <c r="G700" s="200"/>
      <c r="H700" s="6"/>
    </row>
    <row r="701" spans="7:8" hidden="1" x14ac:dyDescent="0.2">
      <c r="G701" s="200"/>
      <c r="H701" s="6"/>
    </row>
    <row r="702" spans="7:8" hidden="1" x14ac:dyDescent="0.2">
      <c r="G702" s="200"/>
      <c r="H702" s="6"/>
    </row>
    <row r="703" spans="7:8" hidden="1" x14ac:dyDescent="0.2">
      <c r="G703" s="200"/>
      <c r="H703" s="6"/>
    </row>
    <row r="704" spans="7:8" hidden="1" x14ac:dyDescent="0.2">
      <c r="G704" s="200"/>
      <c r="H704" s="6"/>
    </row>
    <row r="705" spans="7:8" hidden="1" x14ac:dyDescent="0.2">
      <c r="G705" s="200"/>
      <c r="H705" s="6"/>
    </row>
    <row r="706" spans="7:8" hidden="1" x14ac:dyDescent="0.2">
      <c r="G706" s="200"/>
      <c r="H706" s="6"/>
    </row>
    <row r="707" spans="7:8" hidden="1" x14ac:dyDescent="0.2">
      <c r="G707" s="200"/>
      <c r="H707" s="6"/>
    </row>
    <row r="708" spans="7:8" hidden="1" x14ac:dyDescent="0.2">
      <c r="G708" s="200"/>
      <c r="H708" s="6"/>
    </row>
    <row r="709" spans="7:8" hidden="1" x14ac:dyDescent="0.2">
      <c r="G709" s="200"/>
      <c r="H709" s="6"/>
    </row>
    <row r="710" spans="7:8" hidden="1" x14ac:dyDescent="0.2">
      <c r="G710" s="200"/>
      <c r="H710" s="6"/>
    </row>
    <row r="711" spans="7:8" hidden="1" x14ac:dyDescent="0.2">
      <c r="G711" s="200"/>
      <c r="H711" s="6"/>
    </row>
    <row r="712" spans="7:8" hidden="1" x14ac:dyDescent="0.2">
      <c r="G712" s="200"/>
      <c r="H712" s="6"/>
    </row>
    <row r="713" spans="7:8" hidden="1" x14ac:dyDescent="0.2">
      <c r="G713" s="200"/>
      <c r="H713" s="6"/>
    </row>
    <row r="714" spans="7:8" hidden="1" x14ac:dyDescent="0.2">
      <c r="G714" s="200"/>
      <c r="H714" s="6"/>
    </row>
    <row r="715" spans="7:8" hidden="1" x14ac:dyDescent="0.2">
      <c r="G715" s="200"/>
      <c r="H715" s="6"/>
    </row>
    <row r="716" spans="7:8" hidden="1" x14ac:dyDescent="0.2">
      <c r="G716" s="200"/>
      <c r="H716" s="6"/>
    </row>
    <row r="717" spans="7:8" hidden="1" x14ac:dyDescent="0.2">
      <c r="G717" s="200"/>
      <c r="H717" s="6"/>
    </row>
    <row r="718" spans="7:8" hidden="1" x14ac:dyDescent="0.2">
      <c r="G718" s="200"/>
      <c r="H718" s="6"/>
    </row>
    <row r="719" spans="7:8" hidden="1" x14ac:dyDescent="0.2">
      <c r="G719" s="200"/>
      <c r="H719" s="6"/>
    </row>
    <row r="720" spans="7:8" hidden="1" x14ac:dyDescent="0.2">
      <c r="G720" s="200"/>
      <c r="H720" s="6"/>
    </row>
    <row r="721" spans="7:8" hidden="1" x14ac:dyDescent="0.2">
      <c r="G721" s="200"/>
      <c r="H721" s="6"/>
    </row>
    <row r="722" spans="7:8" hidden="1" x14ac:dyDescent="0.2">
      <c r="G722" s="200"/>
      <c r="H722" s="6"/>
    </row>
    <row r="723" spans="7:8" hidden="1" x14ac:dyDescent="0.2">
      <c r="G723" s="200"/>
      <c r="H723" s="6"/>
    </row>
    <row r="724" spans="7:8" hidden="1" x14ac:dyDescent="0.2">
      <c r="G724" s="200"/>
      <c r="H724" s="6"/>
    </row>
    <row r="725" spans="7:8" hidden="1" x14ac:dyDescent="0.2">
      <c r="G725" s="200"/>
      <c r="H725" s="6"/>
    </row>
    <row r="726" spans="7:8" hidden="1" x14ac:dyDescent="0.2">
      <c r="G726" s="200"/>
      <c r="H726" s="6"/>
    </row>
    <row r="727" spans="7:8" hidden="1" x14ac:dyDescent="0.2">
      <c r="G727" s="200"/>
      <c r="H727" s="6"/>
    </row>
    <row r="728" spans="7:8" hidden="1" x14ac:dyDescent="0.2">
      <c r="G728" s="200"/>
      <c r="H728" s="6"/>
    </row>
    <row r="729" spans="7:8" hidden="1" x14ac:dyDescent="0.2">
      <c r="G729" s="200"/>
      <c r="H729" s="6"/>
    </row>
    <row r="730" spans="7:8" hidden="1" x14ac:dyDescent="0.2">
      <c r="G730" s="200"/>
      <c r="H730" s="6"/>
    </row>
    <row r="731" spans="7:8" hidden="1" x14ac:dyDescent="0.2">
      <c r="G731" s="200"/>
      <c r="H731" s="6"/>
    </row>
    <row r="732" spans="7:8" hidden="1" x14ac:dyDescent="0.2">
      <c r="G732" s="200"/>
      <c r="H732" s="6"/>
    </row>
    <row r="733" spans="7:8" hidden="1" x14ac:dyDescent="0.2">
      <c r="G733" s="200"/>
      <c r="H733" s="6"/>
    </row>
    <row r="734" spans="7:8" hidden="1" x14ac:dyDescent="0.2">
      <c r="G734" s="200"/>
      <c r="H734" s="6"/>
    </row>
    <row r="735" spans="7:8" hidden="1" x14ac:dyDescent="0.2">
      <c r="G735" s="200"/>
      <c r="H735" s="6"/>
    </row>
    <row r="736" spans="7:8" hidden="1" x14ac:dyDescent="0.2">
      <c r="G736" s="200"/>
      <c r="H736" s="6"/>
    </row>
    <row r="737" spans="7:8" hidden="1" x14ac:dyDescent="0.2">
      <c r="G737" s="200"/>
      <c r="H737" s="6"/>
    </row>
    <row r="738" spans="7:8" hidden="1" x14ac:dyDescent="0.2">
      <c r="G738" s="200"/>
      <c r="H738" s="6"/>
    </row>
    <row r="739" spans="7:8" hidden="1" x14ac:dyDescent="0.2">
      <c r="G739" s="200"/>
      <c r="H739" s="6"/>
    </row>
    <row r="740" spans="7:8" hidden="1" x14ac:dyDescent="0.2">
      <c r="G740" s="200"/>
      <c r="H740" s="6"/>
    </row>
    <row r="741" spans="7:8" hidden="1" x14ac:dyDescent="0.2">
      <c r="G741" s="200"/>
      <c r="H741" s="6"/>
    </row>
    <row r="742" spans="7:8" hidden="1" x14ac:dyDescent="0.2">
      <c r="G742" s="200"/>
      <c r="H742" s="6"/>
    </row>
    <row r="743" spans="7:8" hidden="1" x14ac:dyDescent="0.2">
      <c r="G743" s="200"/>
      <c r="H743" s="6"/>
    </row>
    <row r="744" spans="7:8" hidden="1" x14ac:dyDescent="0.2">
      <c r="G744" s="200"/>
      <c r="H744" s="6"/>
    </row>
    <row r="745" spans="7:8" hidden="1" x14ac:dyDescent="0.2">
      <c r="G745" s="200"/>
      <c r="H745" s="6"/>
    </row>
    <row r="746" spans="7:8" hidden="1" x14ac:dyDescent="0.2">
      <c r="G746" s="200"/>
      <c r="H746" s="6"/>
    </row>
    <row r="747" spans="7:8" hidden="1" x14ac:dyDescent="0.2">
      <c r="G747" s="200"/>
      <c r="H747" s="6"/>
    </row>
    <row r="748" spans="7:8" hidden="1" x14ac:dyDescent="0.2">
      <c r="G748" s="200"/>
      <c r="H748" s="6"/>
    </row>
    <row r="749" spans="7:8" hidden="1" x14ac:dyDescent="0.2">
      <c r="G749" s="200"/>
      <c r="H749" s="6"/>
    </row>
    <row r="750" spans="7:8" hidden="1" x14ac:dyDescent="0.2">
      <c r="G750" s="200"/>
      <c r="H750" s="6"/>
    </row>
    <row r="751" spans="7:8" hidden="1" x14ac:dyDescent="0.2">
      <c r="G751" s="200"/>
      <c r="H751" s="6"/>
    </row>
    <row r="752" spans="7:8" hidden="1" x14ac:dyDescent="0.2">
      <c r="G752" s="200"/>
      <c r="H752" s="6"/>
    </row>
    <row r="753" spans="7:8" hidden="1" x14ac:dyDescent="0.2">
      <c r="G753" s="200"/>
      <c r="H753" s="6"/>
    </row>
    <row r="754" spans="7:8" hidden="1" x14ac:dyDescent="0.2">
      <c r="G754" s="200"/>
      <c r="H754" s="6"/>
    </row>
    <row r="755" spans="7:8" hidden="1" x14ac:dyDescent="0.2">
      <c r="G755" s="200"/>
      <c r="H755" s="6"/>
    </row>
    <row r="756" spans="7:8" hidden="1" x14ac:dyDescent="0.2">
      <c r="G756" s="200"/>
      <c r="H756" s="6"/>
    </row>
    <row r="757" spans="7:8" hidden="1" x14ac:dyDescent="0.2">
      <c r="G757" s="200"/>
      <c r="H757" s="6"/>
    </row>
    <row r="758" spans="7:8" hidden="1" x14ac:dyDescent="0.2">
      <c r="G758" s="200"/>
      <c r="H758" s="6"/>
    </row>
    <row r="759" spans="7:8" hidden="1" x14ac:dyDescent="0.2">
      <c r="G759" s="200"/>
      <c r="H759" s="6"/>
    </row>
    <row r="760" spans="7:8" hidden="1" x14ac:dyDescent="0.2">
      <c r="G760" s="200"/>
      <c r="H760" s="6"/>
    </row>
    <row r="761" spans="7:8" hidden="1" x14ac:dyDescent="0.2">
      <c r="G761" s="200"/>
      <c r="H761" s="6"/>
    </row>
    <row r="762" spans="7:8" hidden="1" x14ac:dyDescent="0.2">
      <c r="G762" s="200"/>
      <c r="H762" s="6"/>
    </row>
    <row r="763" spans="7:8" hidden="1" x14ac:dyDescent="0.2">
      <c r="G763" s="200"/>
      <c r="H763" s="6"/>
    </row>
    <row r="764" spans="7:8" hidden="1" x14ac:dyDescent="0.2">
      <c r="G764" s="200"/>
      <c r="H764" s="6"/>
    </row>
    <row r="765" spans="7:8" hidden="1" x14ac:dyDescent="0.2">
      <c r="G765" s="200"/>
      <c r="H765" s="6"/>
    </row>
    <row r="766" spans="7:8" hidden="1" x14ac:dyDescent="0.2">
      <c r="G766" s="200"/>
      <c r="H766" s="6"/>
    </row>
    <row r="767" spans="7:8" hidden="1" x14ac:dyDescent="0.2">
      <c r="G767" s="200"/>
      <c r="H767" s="6"/>
    </row>
    <row r="768" spans="7:8" hidden="1" x14ac:dyDescent="0.2">
      <c r="G768" s="200"/>
      <c r="H768" s="6"/>
    </row>
    <row r="769" spans="7:8" hidden="1" x14ac:dyDescent="0.2">
      <c r="G769" s="200"/>
      <c r="H769" s="6"/>
    </row>
    <row r="770" spans="7:8" hidden="1" x14ac:dyDescent="0.2">
      <c r="G770" s="200"/>
      <c r="H770" s="6"/>
    </row>
    <row r="771" spans="7:8" hidden="1" x14ac:dyDescent="0.2">
      <c r="G771" s="200"/>
      <c r="H771" s="6"/>
    </row>
    <row r="772" spans="7:8" hidden="1" x14ac:dyDescent="0.2">
      <c r="G772" s="200"/>
      <c r="H772" s="6"/>
    </row>
    <row r="773" spans="7:8" hidden="1" x14ac:dyDescent="0.2">
      <c r="G773" s="200"/>
      <c r="H773" s="6"/>
    </row>
    <row r="774" spans="7:8" hidden="1" x14ac:dyDescent="0.2">
      <c r="G774" s="200"/>
      <c r="H774" s="6"/>
    </row>
    <row r="775" spans="7:8" hidden="1" x14ac:dyDescent="0.2">
      <c r="G775" s="200"/>
      <c r="H775" s="6"/>
    </row>
    <row r="776" spans="7:8" hidden="1" x14ac:dyDescent="0.2">
      <c r="G776" s="200"/>
      <c r="H776" s="6"/>
    </row>
    <row r="777" spans="7:8" hidden="1" x14ac:dyDescent="0.2">
      <c r="G777" s="200"/>
      <c r="H777" s="6"/>
    </row>
    <row r="778" spans="7:8" hidden="1" x14ac:dyDescent="0.2">
      <c r="G778" s="200"/>
      <c r="H778" s="6"/>
    </row>
    <row r="779" spans="7:8" hidden="1" x14ac:dyDescent="0.2">
      <c r="G779" s="200"/>
      <c r="H779" s="6"/>
    </row>
    <row r="780" spans="7:8" hidden="1" x14ac:dyDescent="0.2">
      <c r="G780" s="200"/>
      <c r="H780" s="6"/>
    </row>
    <row r="781" spans="7:8" hidden="1" x14ac:dyDescent="0.2">
      <c r="G781" s="200"/>
      <c r="H781" s="6"/>
    </row>
    <row r="782" spans="7:8" hidden="1" x14ac:dyDescent="0.2">
      <c r="G782" s="200"/>
      <c r="H782" s="6"/>
    </row>
    <row r="783" spans="7:8" hidden="1" x14ac:dyDescent="0.2">
      <c r="G783" s="200"/>
      <c r="H783" s="6"/>
    </row>
    <row r="784" spans="7:8" hidden="1" x14ac:dyDescent="0.2">
      <c r="G784" s="200"/>
      <c r="H784" s="6"/>
    </row>
    <row r="785" spans="7:8" hidden="1" x14ac:dyDescent="0.2">
      <c r="G785" s="200"/>
      <c r="H785" s="6"/>
    </row>
    <row r="786" spans="7:8" hidden="1" x14ac:dyDescent="0.2">
      <c r="G786" s="200"/>
      <c r="H786" s="6"/>
    </row>
    <row r="787" spans="7:8" hidden="1" x14ac:dyDescent="0.2">
      <c r="G787" s="200"/>
      <c r="H787" s="6"/>
    </row>
    <row r="788" spans="7:8" hidden="1" x14ac:dyDescent="0.2">
      <c r="G788" s="200"/>
      <c r="H788" s="6"/>
    </row>
    <row r="789" spans="7:8" hidden="1" x14ac:dyDescent="0.2">
      <c r="G789" s="200"/>
      <c r="H789" s="6"/>
    </row>
    <row r="790" spans="7:8" hidden="1" x14ac:dyDescent="0.2">
      <c r="G790" s="200"/>
      <c r="H790" s="6"/>
    </row>
    <row r="791" spans="7:8" hidden="1" x14ac:dyDescent="0.2">
      <c r="G791" s="200"/>
      <c r="H791" s="6"/>
    </row>
    <row r="792" spans="7:8" hidden="1" x14ac:dyDescent="0.2">
      <c r="G792" s="200"/>
      <c r="H792" s="6"/>
    </row>
    <row r="793" spans="7:8" hidden="1" x14ac:dyDescent="0.2">
      <c r="G793" s="200"/>
      <c r="H793" s="6"/>
    </row>
    <row r="794" spans="7:8" hidden="1" x14ac:dyDescent="0.2">
      <c r="G794" s="200"/>
      <c r="H794" s="6"/>
    </row>
    <row r="795" spans="7:8" hidden="1" x14ac:dyDescent="0.2">
      <c r="G795" s="200"/>
      <c r="H795" s="6"/>
    </row>
    <row r="796" spans="7:8" hidden="1" x14ac:dyDescent="0.2">
      <c r="G796" s="200"/>
      <c r="H796" s="6"/>
    </row>
    <row r="797" spans="7:8" hidden="1" x14ac:dyDescent="0.2">
      <c r="G797" s="200"/>
      <c r="H797" s="6"/>
    </row>
    <row r="798" spans="7:8" hidden="1" x14ac:dyDescent="0.2">
      <c r="G798" s="200"/>
      <c r="H798" s="6"/>
    </row>
    <row r="799" spans="7:8" hidden="1" x14ac:dyDescent="0.2">
      <c r="G799" s="200"/>
      <c r="H799" s="6"/>
    </row>
    <row r="800" spans="7:8" hidden="1" x14ac:dyDescent="0.2">
      <c r="G800" s="200"/>
      <c r="H800" s="6"/>
    </row>
    <row r="801" spans="7:8" hidden="1" x14ac:dyDescent="0.2">
      <c r="G801" s="200"/>
      <c r="H801" s="6"/>
    </row>
    <row r="802" spans="7:8" hidden="1" x14ac:dyDescent="0.2">
      <c r="G802" s="200"/>
      <c r="H802" s="6"/>
    </row>
    <row r="803" spans="7:8" hidden="1" x14ac:dyDescent="0.2">
      <c r="G803" s="200"/>
      <c r="H803" s="6"/>
    </row>
    <row r="804" spans="7:8" hidden="1" x14ac:dyDescent="0.2">
      <c r="G804" s="200"/>
      <c r="H804" s="6"/>
    </row>
    <row r="805" spans="7:8" hidden="1" x14ac:dyDescent="0.2">
      <c r="G805" s="200"/>
      <c r="H805" s="6"/>
    </row>
    <row r="806" spans="7:8" hidden="1" x14ac:dyDescent="0.2">
      <c r="G806" s="200"/>
      <c r="H806" s="6"/>
    </row>
    <row r="807" spans="7:8" hidden="1" x14ac:dyDescent="0.2">
      <c r="G807" s="200"/>
      <c r="H807" s="6"/>
    </row>
    <row r="808" spans="7:8" hidden="1" x14ac:dyDescent="0.2">
      <c r="G808" s="200"/>
      <c r="H808" s="6"/>
    </row>
    <row r="809" spans="7:8" hidden="1" x14ac:dyDescent="0.2">
      <c r="G809" s="200"/>
      <c r="H809" s="6"/>
    </row>
    <row r="810" spans="7:8" hidden="1" x14ac:dyDescent="0.2">
      <c r="G810" s="200"/>
      <c r="H810" s="6"/>
    </row>
    <row r="811" spans="7:8" hidden="1" x14ac:dyDescent="0.2">
      <c r="G811" s="200"/>
      <c r="H811" s="6"/>
    </row>
    <row r="812" spans="7:8" hidden="1" x14ac:dyDescent="0.2">
      <c r="G812" s="200"/>
      <c r="H812" s="6"/>
    </row>
    <row r="813" spans="7:8" hidden="1" x14ac:dyDescent="0.2">
      <c r="G813" s="200"/>
      <c r="H813" s="6"/>
    </row>
    <row r="814" spans="7:8" hidden="1" x14ac:dyDescent="0.2">
      <c r="G814" s="200"/>
      <c r="H814" s="6"/>
    </row>
    <row r="815" spans="7:8" hidden="1" x14ac:dyDescent="0.2">
      <c r="G815" s="200"/>
      <c r="H815" s="6"/>
    </row>
    <row r="816" spans="7:8" hidden="1" x14ac:dyDescent="0.2">
      <c r="G816" s="200"/>
      <c r="H816" s="6"/>
    </row>
    <row r="817" spans="7:8" hidden="1" x14ac:dyDescent="0.2">
      <c r="G817" s="200"/>
      <c r="H817" s="6"/>
    </row>
    <row r="818" spans="7:8" hidden="1" x14ac:dyDescent="0.2">
      <c r="G818" s="200"/>
      <c r="H818" s="6"/>
    </row>
    <row r="819" spans="7:8" hidden="1" x14ac:dyDescent="0.2">
      <c r="G819" s="200"/>
      <c r="H819" s="6"/>
    </row>
    <row r="820" spans="7:8" hidden="1" x14ac:dyDescent="0.2">
      <c r="G820" s="200"/>
      <c r="H820" s="6"/>
    </row>
    <row r="821" spans="7:8" hidden="1" x14ac:dyDescent="0.2">
      <c r="G821" s="200"/>
      <c r="H821" s="6"/>
    </row>
    <row r="822" spans="7:8" hidden="1" x14ac:dyDescent="0.2">
      <c r="G822" s="200"/>
      <c r="H822" s="6"/>
    </row>
    <row r="823" spans="7:8" hidden="1" x14ac:dyDescent="0.2">
      <c r="G823" s="200"/>
      <c r="H823" s="6"/>
    </row>
    <row r="824" spans="7:8" hidden="1" x14ac:dyDescent="0.2">
      <c r="G824" s="200"/>
      <c r="H824" s="6"/>
    </row>
    <row r="825" spans="7:8" hidden="1" x14ac:dyDescent="0.2">
      <c r="G825" s="200"/>
      <c r="H825" s="6"/>
    </row>
    <row r="826" spans="7:8" hidden="1" x14ac:dyDescent="0.2">
      <c r="G826" s="200"/>
      <c r="H826" s="6"/>
    </row>
    <row r="827" spans="7:8" hidden="1" x14ac:dyDescent="0.2">
      <c r="G827" s="200"/>
      <c r="H827" s="6"/>
    </row>
    <row r="828" spans="7:8" hidden="1" x14ac:dyDescent="0.2">
      <c r="G828" s="200"/>
      <c r="H828" s="6"/>
    </row>
    <row r="829" spans="7:8" hidden="1" x14ac:dyDescent="0.2">
      <c r="G829" s="200"/>
      <c r="H829" s="6"/>
    </row>
    <row r="830" spans="7:8" hidden="1" x14ac:dyDescent="0.2">
      <c r="G830" s="200"/>
      <c r="H830" s="6"/>
    </row>
    <row r="831" spans="7:8" hidden="1" x14ac:dyDescent="0.2">
      <c r="G831" s="200"/>
      <c r="H831" s="6"/>
    </row>
    <row r="832" spans="7:8" hidden="1" x14ac:dyDescent="0.2">
      <c r="G832" s="200"/>
      <c r="H832" s="6"/>
    </row>
    <row r="833" spans="7:8" hidden="1" x14ac:dyDescent="0.2">
      <c r="G833" s="200"/>
      <c r="H833" s="6"/>
    </row>
    <row r="834" spans="7:8" hidden="1" x14ac:dyDescent="0.2">
      <c r="G834" s="200"/>
      <c r="H834" s="6"/>
    </row>
    <row r="835" spans="7:8" hidden="1" x14ac:dyDescent="0.2">
      <c r="G835" s="200"/>
      <c r="H835" s="6"/>
    </row>
    <row r="836" spans="7:8" hidden="1" x14ac:dyDescent="0.2">
      <c r="G836" s="200"/>
      <c r="H836" s="6"/>
    </row>
    <row r="837" spans="7:8" hidden="1" x14ac:dyDescent="0.2">
      <c r="G837" s="200"/>
      <c r="H837" s="6"/>
    </row>
    <row r="838" spans="7:8" hidden="1" x14ac:dyDescent="0.2">
      <c r="G838" s="200"/>
      <c r="H838" s="6"/>
    </row>
    <row r="839" spans="7:8" hidden="1" x14ac:dyDescent="0.2">
      <c r="G839" s="200"/>
      <c r="H839" s="6"/>
    </row>
    <row r="840" spans="7:8" hidden="1" x14ac:dyDescent="0.2">
      <c r="G840" s="200"/>
      <c r="H840" s="6"/>
    </row>
    <row r="841" spans="7:8" hidden="1" x14ac:dyDescent="0.2">
      <c r="G841" s="200"/>
      <c r="H841" s="6"/>
    </row>
    <row r="842" spans="7:8" hidden="1" x14ac:dyDescent="0.2">
      <c r="G842" s="200"/>
      <c r="H842" s="6"/>
    </row>
    <row r="843" spans="7:8" hidden="1" x14ac:dyDescent="0.2">
      <c r="G843" s="200"/>
      <c r="H843" s="6"/>
    </row>
    <row r="844" spans="7:8" hidden="1" x14ac:dyDescent="0.2">
      <c r="G844" s="200"/>
      <c r="H844" s="6"/>
    </row>
    <row r="845" spans="7:8" hidden="1" x14ac:dyDescent="0.2">
      <c r="G845" s="200"/>
      <c r="H845" s="6"/>
    </row>
    <row r="846" spans="7:8" hidden="1" x14ac:dyDescent="0.2">
      <c r="G846" s="200"/>
      <c r="H846" s="6"/>
    </row>
    <row r="847" spans="7:8" hidden="1" x14ac:dyDescent="0.2">
      <c r="G847" s="200"/>
      <c r="H847" s="6"/>
    </row>
    <row r="848" spans="7:8" hidden="1" x14ac:dyDescent="0.2">
      <c r="G848" s="200"/>
      <c r="H848" s="6"/>
    </row>
    <row r="849" spans="7:8" hidden="1" x14ac:dyDescent="0.2">
      <c r="G849" s="200"/>
      <c r="H849" s="6"/>
    </row>
    <row r="850" spans="7:8" hidden="1" x14ac:dyDescent="0.2">
      <c r="G850" s="200"/>
      <c r="H850" s="6"/>
    </row>
    <row r="851" spans="7:8" hidden="1" x14ac:dyDescent="0.2">
      <c r="G851" s="200"/>
      <c r="H851" s="6"/>
    </row>
    <row r="852" spans="7:8" hidden="1" x14ac:dyDescent="0.2">
      <c r="G852" s="200"/>
      <c r="H852" s="6"/>
    </row>
    <row r="853" spans="7:8" hidden="1" x14ac:dyDescent="0.2">
      <c r="G853" s="200"/>
      <c r="H853" s="6"/>
    </row>
    <row r="854" spans="7:8" hidden="1" x14ac:dyDescent="0.2">
      <c r="G854" s="200"/>
      <c r="H854" s="6"/>
    </row>
    <row r="855" spans="7:8" hidden="1" x14ac:dyDescent="0.2">
      <c r="G855" s="200"/>
      <c r="H855" s="6"/>
    </row>
    <row r="856" spans="7:8" hidden="1" x14ac:dyDescent="0.2">
      <c r="G856" s="200"/>
      <c r="H856" s="6"/>
    </row>
    <row r="857" spans="7:8" hidden="1" x14ac:dyDescent="0.2">
      <c r="G857" s="200"/>
      <c r="H857" s="6"/>
    </row>
    <row r="858" spans="7:8" hidden="1" x14ac:dyDescent="0.2">
      <c r="G858" s="200"/>
      <c r="H858" s="6"/>
    </row>
    <row r="859" spans="7:8" hidden="1" x14ac:dyDescent="0.2">
      <c r="G859" s="200"/>
      <c r="H859" s="6"/>
    </row>
    <row r="860" spans="7:8" hidden="1" x14ac:dyDescent="0.2">
      <c r="G860" s="200"/>
      <c r="H860" s="6"/>
    </row>
    <row r="861" spans="7:8" hidden="1" x14ac:dyDescent="0.2">
      <c r="G861" s="200"/>
      <c r="H861" s="6"/>
    </row>
    <row r="862" spans="7:8" hidden="1" x14ac:dyDescent="0.2">
      <c r="G862" s="200"/>
      <c r="H862" s="6"/>
    </row>
    <row r="863" spans="7:8" hidden="1" x14ac:dyDescent="0.2">
      <c r="G863" s="200"/>
      <c r="H863" s="6"/>
    </row>
    <row r="864" spans="7:8" hidden="1" x14ac:dyDescent="0.2">
      <c r="G864" s="200"/>
      <c r="H864" s="6"/>
    </row>
    <row r="865" spans="7:8" hidden="1" x14ac:dyDescent="0.2">
      <c r="G865" s="200"/>
      <c r="H865" s="6"/>
    </row>
    <row r="866" spans="7:8" hidden="1" x14ac:dyDescent="0.2">
      <c r="G866" s="200"/>
      <c r="H866" s="6"/>
    </row>
    <row r="867" spans="7:8" hidden="1" x14ac:dyDescent="0.2">
      <c r="G867" s="200"/>
      <c r="H867" s="6"/>
    </row>
    <row r="868" spans="7:8" hidden="1" x14ac:dyDescent="0.2">
      <c r="G868" s="200"/>
      <c r="H868" s="6"/>
    </row>
    <row r="869" spans="7:8" hidden="1" x14ac:dyDescent="0.2">
      <c r="G869" s="200"/>
      <c r="H869" s="6"/>
    </row>
    <row r="870" spans="7:8" hidden="1" x14ac:dyDescent="0.2">
      <c r="G870" s="200"/>
      <c r="H870" s="6"/>
    </row>
    <row r="871" spans="7:8" hidden="1" x14ac:dyDescent="0.2">
      <c r="G871" s="200"/>
      <c r="H871" s="6"/>
    </row>
    <row r="872" spans="7:8" hidden="1" x14ac:dyDescent="0.2">
      <c r="G872" s="200"/>
      <c r="H872" s="6"/>
    </row>
    <row r="873" spans="7:8" hidden="1" x14ac:dyDescent="0.2">
      <c r="G873" s="200"/>
      <c r="H873" s="6"/>
    </row>
    <row r="874" spans="7:8" hidden="1" x14ac:dyDescent="0.2">
      <c r="G874" s="200"/>
      <c r="H874" s="6"/>
    </row>
    <row r="875" spans="7:8" hidden="1" x14ac:dyDescent="0.2">
      <c r="G875" s="200"/>
      <c r="H875" s="6"/>
    </row>
    <row r="876" spans="7:8" hidden="1" x14ac:dyDescent="0.2">
      <c r="G876" s="200"/>
      <c r="H876" s="6"/>
    </row>
  </sheetData>
  <autoFilter ref="B1:B876">
    <filterColumn colId="0">
      <colorFilter dxfId="0"/>
    </filterColumn>
  </autoFilter>
  <mergeCells count="8">
    <mergeCell ref="A195:B19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/>
  <dimension ref="A1:I153"/>
  <sheetViews>
    <sheetView view="pageBreakPreview" zoomScale="130" zoomScaleNormal="100" zoomScaleSheetLayoutView="130" workbookViewId="0">
      <pane xSplit="2" ySplit="4" topLeftCell="G130" activePane="bottomRight" state="frozen"/>
      <selection pane="topRight" activeCell="C1" sqref="C1"/>
      <selection pane="bottomLeft" activeCell="A5" sqref="A5"/>
      <selection pane="bottomRight" activeCell="G143" sqref="G143:H143"/>
    </sheetView>
  </sheetViews>
  <sheetFormatPr defaultColWidth="10.5" defaultRowHeight="11.25" outlineLevelRow="2" x14ac:dyDescent="0.2"/>
  <cols>
    <col min="1" max="1" width="11" style="6" customWidth="1"/>
    <col min="2" max="2" width="33.83203125" style="6" customWidth="1"/>
    <col min="3" max="3" width="17.5" style="6" customWidth="1"/>
    <col min="4" max="4" width="10.1640625" style="6" customWidth="1"/>
    <col min="5" max="5" width="15" style="10" customWidth="1"/>
    <col min="6" max="6" width="10.5" style="10"/>
    <col min="7" max="7" width="15.5" style="169" customWidth="1"/>
    <col min="8" max="8" width="10.33203125" style="169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289</v>
      </c>
      <c r="G1" s="369"/>
      <c r="H1" s="369"/>
    </row>
    <row r="2" spans="1:9" s="168" customFormat="1" ht="60.75" customHeight="1" x14ac:dyDescent="0.2">
      <c r="A2" s="370" t="s">
        <v>288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02" t="s">
        <v>0</v>
      </c>
      <c r="B5" s="202" t="s">
        <v>1</v>
      </c>
      <c r="C5" s="203">
        <v>16344438.380000001</v>
      </c>
      <c r="D5" s="204">
        <v>9155</v>
      </c>
      <c r="E5" s="205">
        <v>-484606.74</v>
      </c>
      <c r="F5" s="206">
        <v>40</v>
      </c>
      <c r="G5" s="205">
        <v>15859831.640000001</v>
      </c>
      <c r="H5" s="207">
        <v>9195</v>
      </c>
    </row>
    <row r="6" spans="1:9" outlineLevel="2" x14ac:dyDescent="0.2">
      <c r="A6" s="208"/>
      <c r="B6" s="209" t="s">
        <v>152</v>
      </c>
      <c r="C6" s="210">
        <v>868519.15</v>
      </c>
      <c r="D6" s="211">
        <v>498</v>
      </c>
      <c r="E6" s="212">
        <v>0</v>
      </c>
      <c r="F6" s="213"/>
      <c r="G6" s="214">
        <v>868519.15</v>
      </c>
      <c r="H6" s="215">
        <v>498</v>
      </c>
    </row>
    <row r="7" spans="1:9" outlineLevel="2" x14ac:dyDescent="0.2">
      <c r="A7" s="208"/>
      <c r="B7" s="209" t="s">
        <v>153</v>
      </c>
      <c r="C7" s="210">
        <v>1388598.88</v>
      </c>
      <c r="D7" s="211">
        <v>714</v>
      </c>
      <c r="E7" s="212">
        <v>0</v>
      </c>
      <c r="F7" s="213"/>
      <c r="G7" s="214">
        <v>1388598.88</v>
      </c>
      <c r="H7" s="215">
        <v>714</v>
      </c>
    </row>
    <row r="8" spans="1:9" outlineLevel="2" x14ac:dyDescent="0.2">
      <c r="A8" s="208"/>
      <c r="B8" s="209" t="s">
        <v>154</v>
      </c>
      <c r="C8" s="210">
        <v>1462722.04</v>
      </c>
      <c r="D8" s="211">
        <v>749</v>
      </c>
      <c r="E8" s="212">
        <v>0</v>
      </c>
      <c r="F8" s="213"/>
      <c r="G8" s="214">
        <v>1462722.04</v>
      </c>
      <c r="H8" s="215">
        <v>749</v>
      </c>
    </row>
    <row r="9" spans="1:9" outlineLevel="2" x14ac:dyDescent="0.2">
      <c r="A9" s="208"/>
      <c r="B9" s="209" t="s">
        <v>155</v>
      </c>
      <c r="C9" s="210">
        <v>1492287.41</v>
      </c>
      <c r="D9" s="211">
        <v>770</v>
      </c>
      <c r="E9" s="212">
        <v>0</v>
      </c>
      <c r="F9" s="213"/>
      <c r="G9" s="214">
        <v>1492287.41</v>
      </c>
      <c r="H9" s="215">
        <v>770</v>
      </c>
    </row>
    <row r="10" spans="1:9" outlineLevel="2" x14ac:dyDescent="0.2">
      <c r="A10" s="208"/>
      <c r="B10" s="209" t="s">
        <v>156</v>
      </c>
      <c r="C10" s="210">
        <v>1154612.1399999999</v>
      </c>
      <c r="D10" s="211">
        <v>865</v>
      </c>
      <c r="E10" s="212">
        <v>0</v>
      </c>
      <c r="F10" s="213"/>
      <c r="G10" s="214">
        <v>1154612.1399999999</v>
      </c>
      <c r="H10" s="215">
        <v>865</v>
      </c>
    </row>
    <row r="11" spans="1:9" outlineLevel="2" x14ac:dyDescent="0.2">
      <c r="A11" s="208"/>
      <c r="B11" s="209" t="s">
        <v>157</v>
      </c>
      <c r="C11" s="210">
        <v>1142980.28</v>
      </c>
      <c r="D11" s="211">
        <v>758</v>
      </c>
      <c r="E11" s="212">
        <v>0</v>
      </c>
      <c r="F11" s="213"/>
      <c r="G11" s="214">
        <v>1142980.28</v>
      </c>
      <c r="H11" s="215">
        <v>758</v>
      </c>
    </row>
    <row r="12" spans="1:9" outlineLevel="2" x14ac:dyDescent="0.2">
      <c r="A12" s="208"/>
      <c r="B12" s="209" t="s">
        <v>158</v>
      </c>
      <c r="C12" s="210">
        <v>1314546.6200000001</v>
      </c>
      <c r="D12" s="211">
        <v>751</v>
      </c>
      <c r="E12" s="212">
        <v>0</v>
      </c>
      <c r="F12" s="213"/>
      <c r="G12" s="214">
        <v>1314546.6200000001</v>
      </c>
      <c r="H12" s="215">
        <v>751</v>
      </c>
    </row>
    <row r="13" spans="1:9" outlineLevel="2" x14ac:dyDescent="0.2">
      <c r="A13" s="208"/>
      <c r="B13" s="209" t="s">
        <v>159</v>
      </c>
      <c r="C13" s="210">
        <v>1109488.69</v>
      </c>
      <c r="D13" s="211">
        <v>650</v>
      </c>
      <c r="E13" s="212">
        <v>0</v>
      </c>
      <c r="F13" s="213"/>
      <c r="G13" s="214">
        <v>1109488.69</v>
      </c>
      <c r="H13" s="215">
        <v>650</v>
      </c>
    </row>
    <row r="14" spans="1:9" outlineLevel="2" x14ac:dyDescent="0.2">
      <c r="A14" s="208"/>
      <c r="B14" s="209" t="s">
        <v>160</v>
      </c>
      <c r="C14" s="210">
        <v>1257961.32</v>
      </c>
      <c r="D14" s="211">
        <v>776</v>
      </c>
      <c r="E14" s="212">
        <v>0</v>
      </c>
      <c r="F14" s="213"/>
      <c r="G14" s="214">
        <v>1257961.32</v>
      </c>
      <c r="H14" s="215">
        <v>776</v>
      </c>
    </row>
    <row r="15" spans="1:9" outlineLevel="2" x14ac:dyDescent="0.2">
      <c r="A15" s="208"/>
      <c r="B15" s="209" t="s">
        <v>161</v>
      </c>
      <c r="C15" s="210">
        <v>1473510.34</v>
      </c>
      <c r="D15" s="211">
        <v>789</v>
      </c>
      <c r="E15" s="212">
        <v>0</v>
      </c>
      <c r="F15" s="213"/>
      <c r="G15" s="214">
        <v>1473510.34</v>
      </c>
      <c r="H15" s="215">
        <v>789</v>
      </c>
    </row>
    <row r="16" spans="1:9" outlineLevel="2" x14ac:dyDescent="0.2">
      <c r="A16" s="208"/>
      <c r="B16" s="209" t="s">
        <v>162</v>
      </c>
      <c r="C16" s="210">
        <v>1832606.56</v>
      </c>
      <c r="D16" s="211">
        <v>914</v>
      </c>
      <c r="E16" s="212">
        <v>-390804.64</v>
      </c>
      <c r="F16" s="213"/>
      <c r="G16" s="214">
        <v>1441801.92</v>
      </c>
      <c r="H16" s="215">
        <v>914</v>
      </c>
    </row>
    <row r="17" spans="1:8" outlineLevel="2" x14ac:dyDescent="0.2">
      <c r="A17" s="208"/>
      <c r="B17" s="209" t="s">
        <v>163</v>
      </c>
      <c r="C17" s="210">
        <v>1846604.95</v>
      </c>
      <c r="D17" s="211">
        <v>921</v>
      </c>
      <c r="E17" s="212">
        <v>-93802.1</v>
      </c>
      <c r="F17" s="213"/>
      <c r="G17" s="214">
        <v>1752802.85</v>
      </c>
      <c r="H17" s="215">
        <v>921</v>
      </c>
    </row>
    <row r="18" spans="1:8" x14ac:dyDescent="0.2">
      <c r="A18" s="202" t="s">
        <v>2</v>
      </c>
      <c r="B18" s="202" t="s">
        <v>3</v>
      </c>
      <c r="C18" s="203">
        <v>42679129.420000002</v>
      </c>
      <c r="D18" s="204">
        <v>13122</v>
      </c>
      <c r="E18" s="205">
        <v>825864.53</v>
      </c>
      <c r="F18" s="206">
        <v>17</v>
      </c>
      <c r="G18" s="205">
        <v>43504993.950000003</v>
      </c>
      <c r="H18" s="207">
        <v>13139</v>
      </c>
    </row>
    <row r="19" spans="1:8" outlineLevel="2" x14ac:dyDescent="0.2">
      <c r="A19" s="208"/>
      <c r="B19" s="209" t="s">
        <v>152</v>
      </c>
      <c r="C19" s="210">
        <v>3099064.36</v>
      </c>
      <c r="D19" s="211">
        <v>914</v>
      </c>
      <c r="E19" s="212">
        <v>0</v>
      </c>
      <c r="F19" s="213"/>
      <c r="G19" s="214">
        <v>3099064.36</v>
      </c>
      <c r="H19" s="215">
        <v>914</v>
      </c>
    </row>
    <row r="20" spans="1:8" outlineLevel="2" x14ac:dyDescent="0.2">
      <c r="A20" s="208"/>
      <c r="B20" s="209" t="s">
        <v>153</v>
      </c>
      <c r="C20" s="210">
        <v>4567685.6900000004</v>
      </c>
      <c r="D20" s="216">
        <v>1383</v>
      </c>
      <c r="E20" s="212">
        <v>0</v>
      </c>
      <c r="F20" s="213"/>
      <c r="G20" s="214">
        <v>4567685.6900000004</v>
      </c>
      <c r="H20" s="215">
        <v>1383</v>
      </c>
    </row>
    <row r="21" spans="1:8" outlineLevel="2" x14ac:dyDescent="0.2">
      <c r="A21" s="208"/>
      <c r="B21" s="209" t="s">
        <v>154</v>
      </c>
      <c r="C21" s="210">
        <v>4385901.87</v>
      </c>
      <c r="D21" s="216">
        <v>1326</v>
      </c>
      <c r="E21" s="212">
        <v>0</v>
      </c>
      <c r="F21" s="213"/>
      <c r="G21" s="214">
        <v>4385901.87</v>
      </c>
      <c r="H21" s="215">
        <v>1326</v>
      </c>
    </row>
    <row r="22" spans="1:8" outlineLevel="2" x14ac:dyDescent="0.2">
      <c r="A22" s="208"/>
      <c r="B22" s="209" t="s">
        <v>155</v>
      </c>
      <c r="C22" s="210">
        <v>3885618.73</v>
      </c>
      <c r="D22" s="216">
        <v>1145</v>
      </c>
      <c r="E22" s="212">
        <v>0</v>
      </c>
      <c r="F22" s="213"/>
      <c r="G22" s="214">
        <v>3885618.73</v>
      </c>
      <c r="H22" s="215">
        <v>1145</v>
      </c>
    </row>
    <row r="23" spans="1:8" outlineLevel="2" x14ac:dyDescent="0.2">
      <c r="A23" s="208"/>
      <c r="B23" s="209" t="s">
        <v>156</v>
      </c>
      <c r="C23" s="210">
        <v>3096043.12</v>
      </c>
      <c r="D23" s="211">
        <v>962</v>
      </c>
      <c r="E23" s="212">
        <v>0</v>
      </c>
      <c r="F23" s="213"/>
      <c r="G23" s="214">
        <v>3096043.12</v>
      </c>
      <c r="H23" s="215">
        <v>962</v>
      </c>
    </row>
    <row r="24" spans="1:8" outlineLevel="2" x14ac:dyDescent="0.2">
      <c r="A24" s="208"/>
      <c r="B24" s="209" t="s">
        <v>157</v>
      </c>
      <c r="C24" s="210">
        <v>3594351.54</v>
      </c>
      <c r="D24" s="216">
        <v>1035</v>
      </c>
      <c r="E24" s="212">
        <v>0</v>
      </c>
      <c r="F24" s="213"/>
      <c r="G24" s="214">
        <v>3594351.54</v>
      </c>
      <c r="H24" s="215">
        <v>1035</v>
      </c>
    </row>
    <row r="25" spans="1:8" outlineLevel="2" x14ac:dyDescent="0.2">
      <c r="A25" s="208"/>
      <c r="B25" s="209" t="s">
        <v>158</v>
      </c>
      <c r="C25" s="210">
        <v>3232835.81</v>
      </c>
      <c r="D25" s="216">
        <v>1024</v>
      </c>
      <c r="E25" s="212">
        <v>0</v>
      </c>
      <c r="F25" s="213"/>
      <c r="G25" s="214">
        <v>3232835.81</v>
      </c>
      <c r="H25" s="215">
        <v>1024</v>
      </c>
    </row>
    <row r="26" spans="1:8" outlineLevel="2" x14ac:dyDescent="0.2">
      <c r="A26" s="208"/>
      <c r="B26" s="209" t="s">
        <v>159</v>
      </c>
      <c r="C26" s="210">
        <v>3161518.15</v>
      </c>
      <c r="D26" s="211">
        <v>935</v>
      </c>
      <c r="E26" s="212">
        <v>0</v>
      </c>
      <c r="F26" s="213"/>
      <c r="G26" s="214">
        <v>3161518.15</v>
      </c>
      <c r="H26" s="215">
        <v>935</v>
      </c>
    </row>
    <row r="27" spans="1:8" outlineLevel="2" x14ac:dyDescent="0.2">
      <c r="A27" s="208"/>
      <c r="B27" s="209" t="s">
        <v>160</v>
      </c>
      <c r="C27" s="210">
        <v>3340580.05</v>
      </c>
      <c r="D27" s="216">
        <v>1014</v>
      </c>
      <c r="E27" s="212">
        <v>0</v>
      </c>
      <c r="F27" s="213"/>
      <c r="G27" s="214">
        <v>3340580.05</v>
      </c>
      <c r="H27" s="215">
        <v>1014</v>
      </c>
    </row>
    <row r="28" spans="1:8" outlineLevel="2" x14ac:dyDescent="0.2">
      <c r="A28" s="208"/>
      <c r="B28" s="209" t="s">
        <v>161</v>
      </c>
      <c r="C28" s="210">
        <v>3575927.57</v>
      </c>
      <c r="D28" s="216">
        <v>1112</v>
      </c>
      <c r="E28" s="212">
        <v>0</v>
      </c>
      <c r="F28" s="213"/>
      <c r="G28" s="214">
        <v>3575927.57</v>
      </c>
      <c r="H28" s="215">
        <v>1112</v>
      </c>
    </row>
    <row r="29" spans="1:8" outlineLevel="2" x14ac:dyDescent="0.2">
      <c r="A29" s="208"/>
      <c r="B29" s="209" t="s">
        <v>162</v>
      </c>
      <c r="C29" s="210">
        <v>3366864</v>
      </c>
      <c r="D29" s="216">
        <v>1135</v>
      </c>
      <c r="E29" s="212">
        <v>416756.74</v>
      </c>
      <c r="F29" s="213"/>
      <c r="G29" s="214">
        <v>3783620.74</v>
      </c>
      <c r="H29" s="215">
        <v>1135</v>
      </c>
    </row>
    <row r="30" spans="1:8" outlineLevel="2" x14ac:dyDescent="0.2">
      <c r="A30" s="208"/>
      <c r="B30" s="209" t="s">
        <v>163</v>
      </c>
      <c r="C30" s="210">
        <v>3372738.53</v>
      </c>
      <c r="D30" s="216">
        <v>1137</v>
      </c>
      <c r="E30" s="212">
        <v>409107.79</v>
      </c>
      <c r="F30" s="213"/>
      <c r="G30" s="214">
        <v>3781846.32</v>
      </c>
      <c r="H30" s="215">
        <v>1137</v>
      </c>
    </row>
    <row r="31" spans="1:8" x14ac:dyDescent="0.2">
      <c r="A31" s="202" t="s">
        <v>6</v>
      </c>
      <c r="B31" s="202" t="s">
        <v>7</v>
      </c>
      <c r="C31" s="203">
        <v>57831184.700000003</v>
      </c>
      <c r="D31" s="204">
        <v>24280</v>
      </c>
      <c r="E31" s="205">
        <v>8951056.7699999996</v>
      </c>
      <c r="F31" s="207">
        <v>276</v>
      </c>
      <c r="G31" s="205">
        <v>66782241.469999999</v>
      </c>
      <c r="H31" s="207">
        <v>24556</v>
      </c>
    </row>
    <row r="32" spans="1:8" outlineLevel="2" x14ac:dyDescent="0.2">
      <c r="A32" s="208"/>
      <c r="B32" s="209" t="s">
        <v>152</v>
      </c>
      <c r="C32" s="210">
        <v>3499064.79</v>
      </c>
      <c r="D32" s="216">
        <v>1628</v>
      </c>
      <c r="E32" s="212">
        <v>0</v>
      </c>
      <c r="F32" s="213"/>
      <c r="G32" s="214">
        <v>3499064.79</v>
      </c>
      <c r="H32" s="215">
        <v>1628</v>
      </c>
    </row>
    <row r="33" spans="1:8" outlineLevel="2" x14ac:dyDescent="0.2">
      <c r="A33" s="208"/>
      <c r="B33" s="209" t="s">
        <v>153</v>
      </c>
      <c r="C33" s="210">
        <v>6984839.5700000003</v>
      </c>
      <c r="D33" s="216">
        <v>3113</v>
      </c>
      <c r="E33" s="212">
        <v>-2378.9899999999998</v>
      </c>
      <c r="F33" s="213"/>
      <c r="G33" s="214">
        <v>6982460.5800000001</v>
      </c>
      <c r="H33" s="215">
        <v>3113</v>
      </c>
    </row>
    <row r="34" spans="1:8" outlineLevel="2" x14ac:dyDescent="0.2">
      <c r="A34" s="208"/>
      <c r="B34" s="209" t="s">
        <v>154</v>
      </c>
      <c r="C34" s="210">
        <v>7573675.1299999999</v>
      </c>
      <c r="D34" s="216">
        <v>3307</v>
      </c>
      <c r="E34" s="212">
        <v>-2378.9899999999998</v>
      </c>
      <c r="F34" s="213"/>
      <c r="G34" s="214">
        <v>7571296.1399999997</v>
      </c>
      <c r="H34" s="215">
        <v>3307</v>
      </c>
    </row>
    <row r="35" spans="1:8" outlineLevel="2" x14ac:dyDescent="0.2">
      <c r="A35" s="208"/>
      <c r="B35" s="209" t="s">
        <v>155</v>
      </c>
      <c r="C35" s="210">
        <v>6812002.7800000003</v>
      </c>
      <c r="D35" s="216">
        <v>3013</v>
      </c>
      <c r="E35" s="212">
        <v>0</v>
      </c>
      <c r="F35" s="213"/>
      <c r="G35" s="214">
        <v>6812002.7800000003</v>
      </c>
      <c r="H35" s="215">
        <v>3013</v>
      </c>
    </row>
    <row r="36" spans="1:8" outlineLevel="2" x14ac:dyDescent="0.2">
      <c r="A36" s="208"/>
      <c r="B36" s="209" t="s">
        <v>156</v>
      </c>
      <c r="C36" s="210">
        <v>5021426.97</v>
      </c>
      <c r="D36" s="216">
        <v>2299</v>
      </c>
      <c r="E36" s="212">
        <v>0</v>
      </c>
      <c r="F36" s="213"/>
      <c r="G36" s="214">
        <v>5021426.97</v>
      </c>
      <c r="H36" s="215">
        <v>2299</v>
      </c>
    </row>
    <row r="37" spans="1:8" outlineLevel="2" x14ac:dyDescent="0.2">
      <c r="A37" s="208"/>
      <c r="B37" s="209" t="s">
        <v>157</v>
      </c>
      <c r="C37" s="210">
        <v>5538383.8399999999</v>
      </c>
      <c r="D37" s="216">
        <v>2384</v>
      </c>
      <c r="E37" s="212">
        <v>0</v>
      </c>
      <c r="F37" s="213"/>
      <c r="G37" s="214">
        <v>5538383.8399999999</v>
      </c>
      <c r="H37" s="215">
        <v>2384</v>
      </c>
    </row>
    <row r="38" spans="1:8" outlineLevel="2" x14ac:dyDescent="0.2">
      <c r="A38" s="208"/>
      <c r="B38" s="209" t="s">
        <v>158</v>
      </c>
      <c r="C38" s="210">
        <v>4881723.5199999996</v>
      </c>
      <c r="D38" s="216">
        <v>2191</v>
      </c>
      <c r="E38" s="212">
        <v>0</v>
      </c>
      <c r="F38" s="213"/>
      <c r="G38" s="214">
        <v>4881723.5199999996</v>
      </c>
      <c r="H38" s="215">
        <v>2191</v>
      </c>
    </row>
    <row r="39" spans="1:8" outlineLevel="2" x14ac:dyDescent="0.2">
      <c r="A39" s="208"/>
      <c r="B39" s="209" t="s">
        <v>159</v>
      </c>
      <c r="C39" s="210">
        <v>4359543.29</v>
      </c>
      <c r="D39" s="216">
        <v>2025</v>
      </c>
      <c r="E39" s="212">
        <v>0</v>
      </c>
      <c r="F39" s="213"/>
      <c r="G39" s="214">
        <v>4359543.29</v>
      </c>
      <c r="H39" s="215">
        <v>2025</v>
      </c>
    </row>
    <row r="40" spans="1:8" outlineLevel="2" x14ac:dyDescent="0.2">
      <c r="A40" s="208"/>
      <c r="B40" s="209" t="s">
        <v>160</v>
      </c>
      <c r="C40" s="210">
        <v>5377170.8200000003</v>
      </c>
      <c r="D40" s="216">
        <v>1931</v>
      </c>
      <c r="E40" s="212">
        <v>0</v>
      </c>
      <c r="F40" s="213"/>
      <c r="G40" s="214">
        <v>5377170.8200000003</v>
      </c>
      <c r="H40" s="215">
        <v>1931</v>
      </c>
    </row>
    <row r="41" spans="1:8" outlineLevel="2" x14ac:dyDescent="0.2">
      <c r="A41" s="208"/>
      <c r="B41" s="209" t="s">
        <v>161</v>
      </c>
      <c r="C41" s="210">
        <v>5850163.9299999997</v>
      </c>
      <c r="D41" s="216">
        <v>1524</v>
      </c>
      <c r="E41" s="212">
        <v>0</v>
      </c>
      <c r="F41" s="213"/>
      <c r="G41" s="214">
        <v>5850163.9299999997</v>
      </c>
      <c r="H41" s="215">
        <v>1524</v>
      </c>
    </row>
    <row r="42" spans="1:8" outlineLevel="2" x14ac:dyDescent="0.2">
      <c r="A42" s="208"/>
      <c r="B42" s="209" t="s">
        <v>162</v>
      </c>
      <c r="C42" s="210">
        <v>966595.08</v>
      </c>
      <c r="D42" s="211">
        <v>432</v>
      </c>
      <c r="E42" s="212">
        <v>4185936.65</v>
      </c>
      <c r="F42" s="213"/>
      <c r="G42" s="214">
        <v>5152531.7300000004</v>
      </c>
      <c r="H42" s="215">
        <v>432</v>
      </c>
    </row>
    <row r="43" spans="1:8" outlineLevel="2" x14ac:dyDescent="0.2">
      <c r="A43" s="208"/>
      <c r="B43" s="209" t="s">
        <v>163</v>
      </c>
      <c r="C43" s="210">
        <v>966594.98</v>
      </c>
      <c r="D43" s="211">
        <v>433</v>
      </c>
      <c r="E43" s="212">
        <v>4769878.0999999996</v>
      </c>
      <c r="F43" s="213"/>
      <c r="G43" s="214">
        <v>5736473.0800000001</v>
      </c>
      <c r="H43" s="215">
        <v>433</v>
      </c>
    </row>
    <row r="44" spans="1:8" x14ac:dyDescent="0.2">
      <c r="A44" s="202" t="s">
        <v>210</v>
      </c>
      <c r="B44" s="202" t="s">
        <v>211</v>
      </c>
      <c r="C44" s="203">
        <v>774713.87</v>
      </c>
      <c r="D44" s="217">
        <v>217</v>
      </c>
      <c r="E44" s="205">
        <v>-17850.55</v>
      </c>
      <c r="F44" s="207">
        <v>-5</v>
      </c>
      <c r="G44" s="205">
        <v>756863.32</v>
      </c>
      <c r="H44" s="207">
        <v>212</v>
      </c>
    </row>
    <row r="45" spans="1:8" outlineLevel="2" x14ac:dyDescent="0.2">
      <c r="A45" s="208"/>
      <c r="B45" s="209" t="s">
        <v>152</v>
      </c>
      <c r="C45" s="210">
        <v>53551.65</v>
      </c>
      <c r="D45" s="211">
        <v>15</v>
      </c>
      <c r="E45" s="212">
        <v>0</v>
      </c>
      <c r="F45" s="213"/>
      <c r="G45" s="214">
        <v>53551.65</v>
      </c>
      <c r="H45" s="215">
        <v>15</v>
      </c>
    </row>
    <row r="46" spans="1:8" outlineLevel="2" x14ac:dyDescent="0.2">
      <c r="A46" s="208"/>
      <c r="B46" s="209" t="s">
        <v>153</v>
      </c>
      <c r="C46" s="210">
        <v>121383.74</v>
      </c>
      <c r="D46" s="211">
        <v>34</v>
      </c>
      <c r="E46" s="212">
        <v>0</v>
      </c>
      <c r="F46" s="213"/>
      <c r="G46" s="214">
        <v>121383.74</v>
      </c>
      <c r="H46" s="215">
        <v>34</v>
      </c>
    </row>
    <row r="47" spans="1:8" outlineLevel="2" x14ac:dyDescent="0.2">
      <c r="A47" s="208"/>
      <c r="B47" s="209" t="s">
        <v>154</v>
      </c>
      <c r="C47" s="210">
        <v>146374.51</v>
      </c>
      <c r="D47" s="211">
        <v>41</v>
      </c>
      <c r="E47" s="212">
        <v>0</v>
      </c>
      <c r="F47" s="213"/>
      <c r="G47" s="214">
        <v>146374.51</v>
      </c>
      <c r="H47" s="215">
        <v>41</v>
      </c>
    </row>
    <row r="48" spans="1:8" outlineLevel="2" x14ac:dyDescent="0.2">
      <c r="A48" s="208"/>
      <c r="B48" s="209" t="s">
        <v>155</v>
      </c>
      <c r="C48" s="210">
        <v>99963.08</v>
      </c>
      <c r="D48" s="211">
        <v>28</v>
      </c>
      <c r="E48" s="212">
        <v>0</v>
      </c>
      <c r="F48" s="213"/>
      <c r="G48" s="214">
        <v>99963.08</v>
      </c>
      <c r="H48" s="215">
        <v>28</v>
      </c>
    </row>
    <row r="49" spans="1:8" outlineLevel="2" x14ac:dyDescent="0.2">
      <c r="A49" s="208"/>
      <c r="B49" s="209" t="s">
        <v>156</v>
      </c>
      <c r="C49" s="210">
        <v>32130.99</v>
      </c>
      <c r="D49" s="211">
        <v>9</v>
      </c>
      <c r="E49" s="212">
        <v>0</v>
      </c>
      <c r="F49" s="213"/>
      <c r="G49" s="214">
        <v>32130.99</v>
      </c>
      <c r="H49" s="215">
        <v>9</v>
      </c>
    </row>
    <row r="50" spans="1:8" outlineLevel="2" x14ac:dyDescent="0.2">
      <c r="A50" s="208"/>
      <c r="B50" s="209" t="s">
        <v>157</v>
      </c>
      <c r="C50" s="210">
        <v>21420.66</v>
      </c>
      <c r="D50" s="211">
        <v>6</v>
      </c>
      <c r="E50" s="212">
        <v>0</v>
      </c>
      <c r="F50" s="213"/>
      <c r="G50" s="214">
        <v>21420.66</v>
      </c>
      <c r="H50" s="215">
        <v>6</v>
      </c>
    </row>
    <row r="51" spans="1:8" outlineLevel="2" x14ac:dyDescent="0.2">
      <c r="A51" s="208"/>
      <c r="B51" s="209" t="s">
        <v>158</v>
      </c>
      <c r="C51" s="210">
        <v>42841.32</v>
      </c>
      <c r="D51" s="211">
        <v>12</v>
      </c>
      <c r="E51" s="212">
        <v>0</v>
      </c>
      <c r="F51" s="213"/>
      <c r="G51" s="214">
        <v>42841.32</v>
      </c>
      <c r="H51" s="215">
        <v>12</v>
      </c>
    </row>
    <row r="52" spans="1:8" outlineLevel="2" x14ac:dyDescent="0.2">
      <c r="A52" s="208"/>
      <c r="B52" s="209" t="s">
        <v>159</v>
      </c>
      <c r="C52" s="210">
        <v>60691.87</v>
      </c>
      <c r="D52" s="211">
        <v>17</v>
      </c>
      <c r="E52" s="212">
        <v>0</v>
      </c>
      <c r="F52" s="213"/>
      <c r="G52" s="214">
        <v>60691.87</v>
      </c>
      <c r="H52" s="215">
        <v>17</v>
      </c>
    </row>
    <row r="53" spans="1:8" outlineLevel="2" x14ac:dyDescent="0.2">
      <c r="A53" s="208"/>
      <c r="B53" s="209" t="s">
        <v>160</v>
      </c>
      <c r="C53" s="210">
        <v>39271.21</v>
      </c>
      <c r="D53" s="211">
        <v>11</v>
      </c>
      <c r="E53" s="212">
        <v>0</v>
      </c>
      <c r="F53" s="213"/>
      <c r="G53" s="214">
        <v>39271.21</v>
      </c>
      <c r="H53" s="215">
        <v>11</v>
      </c>
    </row>
    <row r="54" spans="1:8" outlineLevel="2" x14ac:dyDescent="0.2">
      <c r="A54" s="208"/>
      <c r="B54" s="209" t="s">
        <v>161</v>
      </c>
      <c r="C54" s="210">
        <v>49981.54</v>
      </c>
      <c r="D54" s="211">
        <v>14</v>
      </c>
      <c r="E54" s="212">
        <v>0</v>
      </c>
      <c r="F54" s="213"/>
      <c r="G54" s="214">
        <v>49981.54</v>
      </c>
      <c r="H54" s="215">
        <v>14</v>
      </c>
    </row>
    <row r="55" spans="1:8" outlineLevel="2" x14ac:dyDescent="0.2">
      <c r="A55" s="208"/>
      <c r="B55" s="209" t="s">
        <v>162</v>
      </c>
      <c r="C55" s="210">
        <v>53551.65</v>
      </c>
      <c r="D55" s="211">
        <v>15</v>
      </c>
      <c r="E55" s="212">
        <v>-53551.65</v>
      </c>
      <c r="F55" s="213">
        <v>-15</v>
      </c>
      <c r="G55" s="214">
        <v>0</v>
      </c>
      <c r="H55" s="215">
        <v>0</v>
      </c>
    </row>
    <row r="56" spans="1:8" outlineLevel="2" x14ac:dyDescent="0.2">
      <c r="A56" s="208"/>
      <c r="B56" s="209" t="s">
        <v>163</v>
      </c>
      <c r="C56" s="210">
        <v>53551.65</v>
      </c>
      <c r="D56" s="211">
        <v>15</v>
      </c>
      <c r="E56" s="212">
        <v>35701.1</v>
      </c>
      <c r="F56" s="213">
        <v>10</v>
      </c>
      <c r="G56" s="214">
        <v>89252.75</v>
      </c>
      <c r="H56" s="215">
        <v>25</v>
      </c>
    </row>
    <row r="57" spans="1:8" x14ac:dyDescent="0.2">
      <c r="A57" s="202" t="s">
        <v>8</v>
      </c>
      <c r="B57" s="202" t="s">
        <v>197</v>
      </c>
      <c r="C57" s="203">
        <v>71982626.590000004</v>
      </c>
      <c r="D57" s="204">
        <v>45171</v>
      </c>
      <c r="E57" s="205">
        <v>1338189.5</v>
      </c>
      <c r="F57" s="207">
        <v>100</v>
      </c>
      <c r="G57" s="205">
        <v>73320816.090000004</v>
      </c>
      <c r="H57" s="207">
        <v>45271</v>
      </c>
    </row>
    <row r="58" spans="1:8" outlineLevel="2" x14ac:dyDescent="0.2">
      <c r="A58" s="208"/>
      <c r="B58" s="209" t="s">
        <v>152</v>
      </c>
      <c r="C58" s="210">
        <v>5078910.83</v>
      </c>
      <c r="D58" s="216">
        <v>3217</v>
      </c>
      <c r="E58" s="212">
        <v>0</v>
      </c>
      <c r="F58" s="213"/>
      <c r="G58" s="214">
        <v>5078910.83</v>
      </c>
      <c r="H58" s="215">
        <v>3217</v>
      </c>
    </row>
    <row r="59" spans="1:8" outlineLevel="2" x14ac:dyDescent="0.2">
      <c r="A59" s="208"/>
      <c r="B59" s="209" t="s">
        <v>153</v>
      </c>
      <c r="C59" s="210">
        <v>6148030.5</v>
      </c>
      <c r="D59" s="216">
        <v>3735</v>
      </c>
      <c r="E59" s="212">
        <v>0</v>
      </c>
      <c r="F59" s="213"/>
      <c r="G59" s="214">
        <v>6148030.5</v>
      </c>
      <c r="H59" s="215">
        <v>3735</v>
      </c>
    </row>
    <row r="60" spans="1:8" outlineLevel="2" x14ac:dyDescent="0.2">
      <c r="A60" s="208"/>
      <c r="B60" s="209" t="s">
        <v>154</v>
      </c>
      <c r="C60" s="210">
        <v>6318143.4699999997</v>
      </c>
      <c r="D60" s="216">
        <v>3735</v>
      </c>
      <c r="E60" s="212">
        <v>0</v>
      </c>
      <c r="F60" s="213"/>
      <c r="G60" s="214">
        <v>6318143.4699999997</v>
      </c>
      <c r="H60" s="215">
        <v>3735</v>
      </c>
    </row>
    <row r="61" spans="1:8" outlineLevel="2" x14ac:dyDescent="0.2">
      <c r="A61" s="208"/>
      <c r="B61" s="209" t="s">
        <v>155</v>
      </c>
      <c r="C61" s="210">
        <v>6453753.3300000001</v>
      </c>
      <c r="D61" s="216">
        <v>3925</v>
      </c>
      <c r="E61" s="212">
        <v>0</v>
      </c>
      <c r="F61" s="213"/>
      <c r="G61" s="214">
        <v>6453753.3300000001</v>
      </c>
      <c r="H61" s="215">
        <v>3925</v>
      </c>
    </row>
    <row r="62" spans="1:8" outlineLevel="2" x14ac:dyDescent="0.2">
      <c r="A62" s="208"/>
      <c r="B62" s="209" t="s">
        <v>156</v>
      </c>
      <c r="C62" s="210">
        <v>5316248.9000000004</v>
      </c>
      <c r="D62" s="216">
        <v>3682</v>
      </c>
      <c r="E62" s="212">
        <v>0</v>
      </c>
      <c r="F62" s="213"/>
      <c r="G62" s="214">
        <v>5316248.9000000004</v>
      </c>
      <c r="H62" s="215">
        <v>3682</v>
      </c>
    </row>
    <row r="63" spans="1:8" outlineLevel="2" x14ac:dyDescent="0.2">
      <c r="A63" s="208"/>
      <c r="B63" s="209" t="s">
        <v>157</v>
      </c>
      <c r="C63" s="210">
        <v>4670135.93</v>
      </c>
      <c r="D63" s="216">
        <v>3245</v>
      </c>
      <c r="E63" s="212">
        <v>0</v>
      </c>
      <c r="F63" s="213"/>
      <c r="G63" s="214">
        <v>4670135.93</v>
      </c>
      <c r="H63" s="215">
        <v>3245</v>
      </c>
    </row>
    <row r="64" spans="1:8" outlineLevel="2" x14ac:dyDescent="0.2">
      <c r="A64" s="208"/>
      <c r="B64" s="209" t="s">
        <v>158</v>
      </c>
      <c r="C64" s="210">
        <v>5957094.96</v>
      </c>
      <c r="D64" s="216">
        <v>3834</v>
      </c>
      <c r="E64" s="212">
        <v>0</v>
      </c>
      <c r="F64" s="213"/>
      <c r="G64" s="214">
        <v>5957094.96</v>
      </c>
      <c r="H64" s="215">
        <v>3834</v>
      </c>
    </row>
    <row r="65" spans="1:8" outlineLevel="2" x14ac:dyDescent="0.2">
      <c r="A65" s="208"/>
      <c r="B65" s="209" t="s">
        <v>159</v>
      </c>
      <c r="C65" s="210">
        <v>6433426.0599999996</v>
      </c>
      <c r="D65" s="216">
        <v>3985</v>
      </c>
      <c r="E65" s="212">
        <v>0</v>
      </c>
      <c r="F65" s="213"/>
      <c r="G65" s="214">
        <v>6433426.0599999996</v>
      </c>
      <c r="H65" s="215">
        <v>3985</v>
      </c>
    </row>
    <row r="66" spans="1:8" outlineLevel="2" x14ac:dyDescent="0.2">
      <c r="A66" s="208"/>
      <c r="B66" s="209" t="s">
        <v>160</v>
      </c>
      <c r="C66" s="210">
        <v>6163660.0199999996</v>
      </c>
      <c r="D66" s="216">
        <v>3735</v>
      </c>
      <c r="E66" s="212">
        <v>0</v>
      </c>
      <c r="F66" s="213"/>
      <c r="G66" s="214">
        <v>6163660.0199999996</v>
      </c>
      <c r="H66" s="215">
        <v>3735</v>
      </c>
    </row>
    <row r="67" spans="1:8" outlineLevel="2" x14ac:dyDescent="0.2">
      <c r="A67" s="208"/>
      <c r="B67" s="209" t="s">
        <v>161</v>
      </c>
      <c r="C67" s="210">
        <v>7035643.8099999996</v>
      </c>
      <c r="D67" s="216">
        <v>4603</v>
      </c>
      <c r="E67" s="212">
        <v>0</v>
      </c>
      <c r="F67" s="213"/>
      <c r="G67" s="214">
        <v>7035643.8099999996</v>
      </c>
      <c r="H67" s="215">
        <v>4603</v>
      </c>
    </row>
    <row r="68" spans="1:8" outlineLevel="2" x14ac:dyDescent="0.2">
      <c r="A68" s="208"/>
      <c r="B68" s="209" t="s">
        <v>162</v>
      </c>
      <c r="C68" s="210">
        <v>6199689.1500000004</v>
      </c>
      <c r="D68" s="216">
        <v>3735</v>
      </c>
      <c r="E68" s="212">
        <v>-407774.26</v>
      </c>
      <c r="F68" s="213"/>
      <c r="G68" s="214">
        <v>5791914.8899999997</v>
      </c>
      <c r="H68" s="215">
        <v>3735</v>
      </c>
    </row>
    <row r="69" spans="1:8" outlineLevel="2" x14ac:dyDescent="0.2">
      <c r="A69" s="208"/>
      <c r="B69" s="209" t="s">
        <v>163</v>
      </c>
      <c r="C69" s="210">
        <v>6207889.6299999999</v>
      </c>
      <c r="D69" s="216">
        <v>3740</v>
      </c>
      <c r="E69" s="212">
        <v>1745963.76</v>
      </c>
      <c r="F69" s="213"/>
      <c r="G69" s="214">
        <v>7953853.3899999997</v>
      </c>
      <c r="H69" s="215">
        <v>3740</v>
      </c>
    </row>
    <row r="70" spans="1:8" x14ac:dyDescent="0.2">
      <c r="A70" s="202" t="s">
        <v>10</v>
      </c>
      <c r="B70" s="202" t="s">
        <v>11</v>
      </c>
      <c r="C70" s="203">
        <v>24339056.870000001</v>
      </c>
      <c r="D70" s="204">
        <v>13095</v>
      </c>
      <c r="E70" s="205">
        <v>-1084558.6599999999</v>
      </c>
      <c r="F70" s="207">
        <v>-307</v>
      </c>
      <c r="G70" s="205">
        <v>23254498.210000001</v>
      </c>
      <c r="H70" s="207">
        <v>12788</v>
      </c>
    </row>
    <row r="71" spans="1:8" outlineLevel="2" x14ac:dyDescent="0.2">
      <c r="A71" s="208"/>
      <c r="B71" s="209" t="s">
        <v>152</v>
      </c>
      <c r="C71" s="210">
        <v>1699571.11</v>
      </c>
      <c r="D71" s="216">
        <v>1031</v>
      </c>
      <c r="E71" s="212">
        <v>0</v>
      </c>
      <c r="F71" s="213"/>
      <c r="G71" s="214">
        <v>1699571.11</v>
      </c>
      <c r="H71" s="215">
        <v>1031</v>
      </c>
    </row>
    <row r="72" spans="1:8" outlineLevel="2" x14ac:dyDescent="0.2">
      <c r="A72" s="208"/>
      <c r="B72" s="209" t="s">
        <v>153</v>
      </c>
      <c r="C72" s="210">
        <v>2426620.39</v>
      </c>
      <c r="D72" s="216">
        <v>1315</v>
      </c>
      <c r="E72" s="212">
        <v>0</v>
      </c>
      <c r="F72" s="213"/>
      <c r="G72" s="214">
        <v>2426620.39</v>
      </c>
      <c r="H72" s="215">
        <v>1315</v>
      </c>
    </row>
    <row r="73" spans="1:8" outlineLevel="2" x14ac:dyDescent="0.2">
      <c r="A73" s="208"/>
      <c r="B73" s="209" t="s">
        <v>154</v>
      </c>
      <c r="C73" s="210">
        <v>2121656.4900000002</v>
      </c>
      <c r="D73" s="216">
        <v>1095</v>
      </c>
      <c r="E73" s="212">
        <v>0</v>
      </c>
      <c r="F73" s="213"/>
      <c r="G73" s="214">
        <v>2121656.4900000002</v>
      </c>
      <c r="H73" s="215">
        <v>1095</v>
      </c>
    </row>
    <row r="74" spans="1:8" outlineLevel="2" x14ac:dyDescent="0.2">
      <c r="A74" s="208"/>
      <c r="B74" s="209" t="s">
        <v>155</v>
      </c>
      <c r="C74" s="210">
        <v>2221348.62</v>
      </c>
      <c r="D74" s="216">
        <v>1133</v>
      </c>
      <c r="E74" s="212">
        <v>0</v>
      </c>
      <c r="F74" s="213"/>
      <c r="G74" s="214">
        <v>2221348.62</v>
      </c>
      <c r="H74" s="215">
        <v>1133</v>
      </c>
    </row>
    <row r="75" spans="1:8" outlineLevel="2" x14ac:dyDescent="0.2">
      <c r="A75" s="208"/>
      <c r="B75" s="209" t="s">
        <v>156</v>
      </c>
      <c r="C75" s="210">
        <v>1868232.06</v>
      </c>
      <c r="D75" s="216">
        <v>1030</v>
      </c>
      <c r="E75" s="212">
        <v>0</v>
      </c>
      <c r="F75" s="213"/>
      <c r="G75" s="214">
        <v>1868232.06</v>
      </c>
      <c r="H75" s="215">
        <v>1030</v>
      </c>
    </row>
    <row r="76" spans="1:8" outlineLevel="2" x14ac:dyDescent="0.2">
      <c r="A76" s="208"/>
      <c r="B76" s="209" t="s">
        <v>157</v>
      </c>
      <c r="C76" s="210">
        <v>2081141.16</v>
      </c>
      <c r="D76" s="216">
        <v>1063</v>
      </c>
      <c r="E76" s="212">
        <v>0</v>
      </c>
      <c r="F76" s="213"/>
      <c r="G76" s="214">
        <v>2081141.16</v>
      </c>
      <c r="H76" s="215">
        <v>1063</v>
      </c>
    </row>
    <row r="77" spans="1:8" outlineLevel="2" x14ac:dyDescent="0.2">
      <c r="A77" s="208"/>
      <c r="B77" s="209" t="s">
        <v>158</v>
      </c>
      <c r="C77" s="210">
        <v>2158507.08</v>
      </c>
      <c r="D77" s="216">
        <v>1107</v>
      </c>
      <c r="E77" s="212">
        <v>0</v>
      </c>
      <c r="F77" s="213"/>
      <c r="G77" s="214">
        <v>2158507.08</v>
      </c>
      <c r="H77" s="215">
        <v>1107</v>
      </c>
    </row>
    <row r="78" spans="1:8" outlineLevel="2" x14ac:dyDescent="0.2">
      <c r="A78" s="208"/>
      <c r="B78" s="209" t="s">
        <v>159</v>
      </c>
      <c r="C78" s="210">
        <v>1485731.44</v>
      </c>
      <c r="D78" s="211">
        <v>926</v>
      </c>
      <c r="E78" s="212">
        <v>0</v>
      </c>
      <c r="F78" s="213"/>
      <c r="G78" s="214">
        <v>1485731.44</v>
      </c>
      <c r="H78" s="215">
        <v>926</v>
      </c>
    </row>
    <row r="79" spans="1:8" outlineLevel="2" x14ac:dyDescent="0.2">
      <c r="A79" s="208"/>
      <c r="B79" s="209" t="s">
        <v>160</v>
      </c>
      <c r="C79" s="210">
        <v>1929328.7</v>
      </c>
      <c r="D79" s="216">
        <v>1035</v>
      </c>
      <c r="E79" s="212">
        <v>0</v>
      </c>
      <c r="F79" s="213"/>
      <c r="G79" s="214">
        <v>1929328.7</v>
      </c>
      <c r="H79" s="215">
        <v>1035</v>
      </c>
    </row>
    <row r="80" spans="1:8" outlineLevel="2" x14ac:dyDescent="0.2">
      <c r="A80" s="208"/>
      <c r="B80" s="209" t="s">
        <v>161</v>
      </c>
      <c r="C80" s="210">
        <v>1785653.09</v>
      </c>
      <c r="D80" s="216">
        <v>1084</v>
      </c>
      <c r="E80" s="212">
        <v>0</v>
      </c>
      <c r="F80" s="213"/>
      <c r="G80" s="214">
        <v>1785653.09</v>
      </c>
      <c r="H80" s="215">
        <v>1084</v>
      </c>
    </row>
    <row r="81" spans="1:8" outlineLevel="2" x14ac:dyDescent="0.2">
      <c r="A81" s="208"/>
      <c r="B81" s="209" t="s">
        <v>162</v>
      </c>
      <c r="C81" s="210">
        <v>2276634.88</v>
      </c>
      <c r="D81" s="216">
        <v>1136</v>
      </c>
      <c r="E81" s="212">
        <v>-805145.7</v>
      </c>
      <c r="F81" s="213">
        <v>-207</v>
      </c>
      <c r="G81" s="214">
        <v>1471489.18</v>
      </c>
      <c r="H81" s="215">
        <v>929</v>
      </c>
    </row>
    <row r="82" spans="1:8" outlineLevel="2" x14ac:dyDescent="0.2">
      <c r="A82" s="208"/>
      <c r="B82" s="209" t="s">
        <v>163</v>
      </c>
      <c r="C82" s="210">
        <v>2284631.85</v>
      </c>
      <c r="D82" s="216">
        <v>1140</v>
      </c>
      <c r="E82" s="212">
        <v>-279412.96000000002</v>
      </c>
      <c r="F82" s="213">
        <v>-100</v>
      </c>
      <c r="G82" s="214">
        <v>2005218.89</v>
      </c>
      <c r="H82" s="215">
        <v>1040</v>
      </c>
    </row>
    <row r="83" spans="1:8" x14ac:dyDescent="0.2">
      <c r="A83" s="202" t="s">
        <v>212</v>
      </c>
      <c r="B83" s="202" t="s">
        <v>213</v>
      </c>
      <c r="C83" s="203">
        <v>349648.38</v>
      </c>
      <c r="D83" s="217">
        <v>279</v>
      </c>
      <c r="E83" s="205">
        <v>1253.22</v>
      </c>
      <c r="F83" s="207">
        <v>1</v>
      </c>
      <c r="G83" s="205">
        <v>350901.6</v>
      </c>
      <c r="H83" s="207">
        <v>280</v>
      </c>
    </row>
    <row r="84" spans="1:8" outlineLevel="2" x14ac:dyDescent="0.2">
      <c r="A84" s="208"/>
      <c r="B84" s="209" t="s">
        <v>152</v>
      </c>
      <c r="C84" s="210">
        <v>32583.72</v>
      </c>
      <c r="D84" s="211">
        <v>26</v>
      </c>
      <c r="E84" s="212">
        <v>0</v>
      </c>
      <c r="F84" s="213"/>
      <c r="G84" s="214">
        <v>32583.72</v>
      </c>
      <c r="H84" s="215">
        <v>26</v>
      </c>
    </row>
    <row r="85" spans="1:8" outlineLevel="2" x14ac:dyDescent="0.2">
      <c r="A85" s="208"/>
      <c r="B85" s="209" t="s">
        <v>153</v>
      </c>
      <c r="C85" s="210">
        <v>27570.84</v>
      </c>
      <c r="D85" s="211">
        <v>22</v>
      </c>
      <c r="E85" s="212">
        <v>0</v>
      </c>
      <c r="F85" s="213"/>
      <c r="G85" s="214">
        <v>27570.84</v>
      </c>
      <c r="H85" s="215">
        <v>22</v>
      </c>
    </row>
    <row r="86" spans="1:8" outlineLevel="2" x14ac:dyDescent="0.2">
      <c r="A86" s="208"/>
      <c r="B86" s="209" t="s">
        <v>154</v>
      </c>
      <c r="C86" s="210">
        <v>23811.18</v>
      </c>
      <c r="D86" s="211">
        <v>19</v>
      </c>
      <c r="E86" s="212">
        <v>0</v>
      </c>
      <c r="F86" s="213"/>
      <c r="G86" s="214">
        <v>23811.18</v>
      </c>
      <c r="H86" s="215">
        <v>19</v>
      </c>
    </row>
    <row r="87" spans="1:8" outlineLevel="2" x14ac:dyDescent="0.2">
      <c r="A87" s="208"/>
      <c r="B87" s="209" t="s">
        <v>155</v>
      </c>
      <c r="C87" s="210">
        <v>28824.06</v>
      </c>
      <c r="D87" s="211">
        <v>23</v>
      </c>
      <c r="E87" s="212">
        <v>0</v>
      </c>
      <c r="F87" s="213"/>
      <c r="G87" s="214">
        <v>28824.06</v>
      </c>
      <c r="H87" s="215">
        <v>23</v>
      </c>
    </row>
    <row r="88" spans="1:8" outlineLevel="2" x14ac:dyDescent="0.2">
      <c r="A88" s="208"/>
      <c r="B88" s="209" t="s">
        <v>156</v>
      </c>
      <c r="C88" s="210">
        <v>31330.5</v>
      </c>
      <c r="D88" s="211">
        <v>25</v>
      </c>
      <c r="E88" s="212">
        <v>0</v>
      </c>
      <c r="F88" s="213"/>
      <c r="G88" s="214">
        <v>31330.5</v>
      </c>
      <c r="H88" s="215">
        <v>25</v>
      </c>
    </row>
    <row r="89" spans="1:8" outlineLevel="2" x14ac:dyDescent="0.2">
      <c r="A89" s="208"/>
      <c r="B89" s="209" t="s">
        <v>157</v>
      </c>
      <c r="C89" s="210">
        <v>30077.279999999999</v>
      </c>
      <c r="D89" s="211">
        <v>24</v>
      </c>
      <c r="E89" s="212">
        <v>0</v>
      </c>
      <c r="F89" s="213"/>
      <c r="G89" s="214">
        <v>30077.279999999999</v>
      </c>
      <c r="H89" s="215">
        <v>24</v>
      </c>
    </row>
    <row r="90" spans="1:8" outlineLevel="2" x14ac:dyDescent="0.2">
      <c r="A90" s="208"/>
      <c r="B90" s="209" t="s">
        <v>158</v>
      </c>
      <c r="C90" s="210">
        <v>27570.84</v>
      </c>
      <c r="D90" s="211">
        <v>22</v>
      </c>
      <c r="E90" s="212">
        <v>0</v>
      </c>
      <c r="F90" s="213"/>
      <c r="G90" s="214">
        <v>27570.84</v>
      </c>
      <c r="H90" s="215">
        <v>22</v>
      </c>
    </row>
    <row r="91" spans="1:8" outlineLevel="2" x14ac:dyDescent="0.2">
      <c r="A91" s="208"/>
      <c r="B91" s="209" t="s">
        <v>159</v>
      </c>
      <c r="C91" s="210">
        <v>18798.3</v>
      </c>
      <c r="D91" s="211">
        <v>15</v>
      </c>
      <c r="E91" s="212">
        <v>0</v>
      </c>
      <c r="F91" s="213"/>
      <c r="G91" s="214">
        <v>18798.3</v>
      </c>
      <c r="H91" s="215">
        <v>15</v>
      </c>
    </row>
    <row r="92" spans="1:8" outlineLevel="2" x14ac:dyDescent="0.2">
      <c r="A92" s="208"/>
      <c r="B92" s="209" t="s">
        <v>160</v>
      </c>
      <c r="C92" s="210">
        <v>41356.26</v>
      </c>
      <c r="D92" s="211">
        <v>33</v>
      </c>
      <c r="E92" s="212">
        <v>0</v>
      </c>
      <c r="F92" s="213"/>
      <c r="G92" s="214">
        <v>41356.26</v>
      </c>
      <c r="H92" s="215">
        <v>33</v>
      </c>
    </row>
    <row r="93" spans="1:8" outlineLevel="2" x14ac:dyDescent="0.2">
      <c r="A93" s="208"/>
      <c r="B93" s="209" t="s">
        <v>161</v>
      </c>
      <c r="C93" s="210">
        <v>30077.279999999999</v>
      </c>
      <c r="D93" s="211">
        <v>24</v>
      </c>
      <c r="E93" s="212">
        <v>0</v>
      </c>
      <c r="F93" s="213"/>
      <c r="G93" s="214">
        <v>30077.279999999999</v>
      </c>
      <c r="H93" s="215">
        <v>24</v>
      </c>
    </row>
    <row r="94" spans="1:8" outlineLevel="2" x14ac:dyDescent="0.2">
      <c r="A94" s="208"/>
      <c r="B94" s="209" t="s">
        <v>162</v>
      </c>
      <c r="C94" s="210">
        <v>28824.06</v>
      </c>
      <c r="D94" s="211">
        <v>23</v>
      </c>
      <c r="E94" s="212">
        <v>-7519.32</v>
      </c>
      <c r="F94" s="213"/>
      <c r="G94" s="214">
        <v>21304.74</v>
      </c>
      <c r="H94" s="215">
        <v>23</v>
      </c>
    </row>
    <row r="95" spans="1:8" outlineLevel="2" x14ac:dyDescent="0.2">
      <c r="A95" s="208"/>
      <c r="B95" s="209" t="s">
        <v>163</v>
      </c>
      <c r="C95" s="210">
        <v>28824.06</v>
      </c>
      <c r="D95" s="211">
        <v>23</v>
      </c>
      <c r="E95" s="212">
        <v>8772.5400000000009</v>
      </c>
      <c r="F95" s="213"/>
      <c r="G95" s="214">
        <v>37596.6</v>
      </c>
      <c r="H95" s="215">
        <v>23</v>
      </c>
    </row>
    <row r="96" spans="1:8" x14ac:dyDescent="0.2">
      <c r="A96" s="202" t="s">
        <v>12</v>
      </c>
      <c r="B96" s="202" t="s">
        <v>13</v>
      </c>
      <c r="C96" s="203">
        <v>4833919.2</v>
      </c>
      <c r="D96" s="217">
        <v>920</v>
      </c>
      <c r="E96" s="205">
        <v>-346781.16</v>
      </c>
      <c r="F96" s="205">
        <v>-66</v>
      </c>
      <c r="G96" s="205">
        <v>4487138.04</v>
      </c>
      <c r="H96" s="207">
        <v>854</v>
      </c>
    </row>
    <row r="97" spans="1:8" outlineLevel="2" x14ac:dyDescent="0.2">
      <c r="A97" s="208"/>
      <c r="B97" s="209" t="s">
        <v>152</v>
      </c>
      <c r="C97" s="210">
        <v>168136.32000000001</v>
      </c>
      <c r="D97" s="211">
        <v>32</v>
      </c>
      <c r="E97" s="212">
        <v>0</v>
      </c>
      <c r="F97" s="213"/>
      <c r="G97" s="214">
        <v>168136.32000000001</v>
      </c>
      <c r="H97" s="215">
        <v>32</v>
      </c>
    </row>
    <row r="98" spans="1:8" outlineLevel="2" x14ac:dyDescent="0.2">
      <c r="A98" s="208"/>
      <c r="B98" s="209" t="s">
        <v>153</v>
      </c>
      <c r="C98" s="210">
        <v>430849.32</v>
      </c>
      <c r="D98" s="211">
        <v>82</v>
      </c>
      <c r="E98" s="212">
        <v>0</v>
      </c>
      <c r="F98" s="213"/>
      <c r="G98" s="214">
        <v>430849.32</v>
      </c>
      <c r="H98" s="215">
        <v>82</v>
      </c>
    </row>
    <row r="99" spans="1:8" outlineLevel="2" x14ac:dyDescent="0.2">
      <c r="A99" s="208"/>
      <c r="B99" s="209" t="s">
        <v>154</v>
      </c>
      <c r="C99" s="210">
        <v>525426</v>
      </c>
      <c r="D99" s="211">
        <v>100</v>
      </c>
      <c r="E99" s="212">
        <v>0</v>
      </c>
      <c r="F99" s="213"/>
      <c r="G99" s="214">
        <v>525426</v>
      </c>
      <c r="H99" s="215">
        <v>100</v>
      </c>
    </row>
    <row r="100" spans="1:8" outlineLevel="2" x14ac:dyDescent="0.2">
      <c r="A100" s="208"/>
      <c r="B100" s="209" t="s">
        <v>155</v>
      </c>
      <c r="C100" s="210">
        <v>630511.19999999995</v>
      </c>
      <c r="D100" s="211">
        <v>120</v>
      </c>
      <c r="E100" s="212">
        <v>0</v>
      </c>
      <c r="F100" s="213"/>
      <c r="G100" s="214">
        <v>630511.19999999995</v>
      </c>
      <c r="H100" s="215">
        <v>120</v>
      </c>
    </row>
    <row r="101" spans="1:8" outlineLevel="2" x14ac:dyDescent="0.2">
      <c r="A101" s="208"/>
      <c r="B101" s="209" t="s">
        <v>156</v>
      </c>
      <c r="C101" s="210">
        <v>472883.4</v>
      </c>
      <c r="D101" s="211">
        <v>90</v>
      </c>
      <c r="E101" s="212">
        <v>0</v>
      </c>
      <c r="F101" s="213"/>
      <c r="G101" s="214">
        <v>472883.4</v>
      </c>
      <c r="H101" s="215">
        <v>90</v>
      </c>
    </row>
    <row r="102" spans="1:8" outlineLevel="2" x14ac:dyDescent="0.2">
      <c r="A102" s="208"/>
      <c r="B102" s="209" t="s">
        <v>157</v>
      </c>
      <c r="C102" s="210">
        <v>488646.18</v>
      </c>
      <c r="D102" s="211">
        <v>93</v>
      </c>
      <c r="E102" s="212">
        <v>0</v>
      </c>
      <c r="F102" s="213"/>
      <c r="G102" s="214">
        <v>488646.18</v>
      </c>
      <c r="H102" s="215">
        <v>93</v>
      </c>
    </row>
    <row r="103" spans="1:8" outlineLevel="2" x14ac:dyDescent="0.2">
      <c r="A103" s="208"/>
      <c r="B103" s="209" t="s">
        <v>158</v>
      </c>
      <c r="C103" s="210">
        <v>420340.8</v>
      </c>
      <c r="D103" s="211">
        <v>80</v>
      </c>
      <c r="E103" s="212">
        <v>0</v>
      </c>
      <c r="F103" s="213"/>
      <c r="G103" s="214">
        <v>420340.8</v>
      </c>
      <c r="H103" s="215">
        <v>80</v>
      </c>
    </row>
    <row r="104" spans="1:8" outlineLevel="2" x14ac:dyDescent="0.2">
      <c r="A104" s="208"/>
      <c r="B104" s="209" t="s">
        <v>159</v>
      </c>
      <c r="C104" s="210">
        <v>325764.12</v>
      </c>
      <c r="D104" s="211">
        <v>62</v>
      </c>
      <c r="E104" s="212">
        <v>0</v>
      </c>
      <c r="F104" s="213"/>
      <c r="G104" s="214">
        <v>325764.12</v>
      </c>
      <c r="H104" s="215">
        <v>62</v>
      </c>
    </row>
    <row r="105" spans="1:8" outlineLevel="2" x14ac:dyDescent="0.2">
      <c r="A105" s="208"/>
      <c r="B105" s="209" t="s">
        <v>160</v>
      </c>
      <c r="C105" s="210">
        <v>493900.44</v>
      </c>
      <c r="D105" s="211">
        <v>94</v>
      </c>
      <c r="E105" s="212">
        <v>0</v>
      </c>
      <c r="F105" s="213"/>
      <c r="G105" s="214">
        <v>493900.44</v>
      </c>
      <c r="H105" s="215">
        <v>94</v>
      </c>
    </row>
    <row r="106" spans="1:8" outlineLevel="2" x14ac:dyDescent="0.2">
      <c r="A106" s="208"/>
      <c r="B106" s="209" t="s">
        <v>161</v>
      </c>
      <c r="C106" s="210">
        <v>299492.82</v>
      </c>
      <c r="D106" s="211">
        <v>57</v>
      </c>
      <c r="E106" s="212">
        <v>0</v>
      </c>
      <c r="F106" s="213"/>
      <c r="G106" s="214">
        <v>299492.82</v>
      </c>
      <c r="H106" s="215">
        <v>57</v>
      </c>
    </row>
    <row r="107" spans="1:8" outlineLevel="2" x14ac:dyDescent="0.2">
      <c r="A107" s="208"/>
      <c r="B107" s="209" t="s">
        <v>162</v>
      </c>
      <c r="C107" s="210">
        <v>262713</v>
      </c>
      <c r="D107" s="211">
        <v>50</v>
      </c>
      <c r="E107" s="212">
        <v>-262713</v>
      </c>
      <c r="F107" s="212">
        <v>-50</v>
      </c>
      <c r="G107" s="214">
        <v>0</v>
      </c>
      <c r="H107" s="215">
        <v>0</v>
      </c>
    </row>
    <row r="108" spans="1:8" outlineLevel="2" x14ac:dyDescent="0.2">
      <c r="A108" s="208"/>
      <c r="B108" s="209" t="s">
        <v>163</v>
      </c>
      <c r="C108" s="210">
        <v>315255.59999999998</v>
      </c>
      <c r="D108" s="211">
        <v>60</v>
      </c>
      <c r="E108" s="212">
        <v>-84068.160000000003</v>
      </c>
      <c r="F108" s="212">
        <v>-16</v>
      </c>
      <c r="G108" s="214">
        <v>231187.44</v>
      </c>
      <c r="H108" s="215">
        <v>44</v>
      </c>
    </row>
    <row r="109" spans="1:8" x14ac:dyDescent="0.2">
      <c r="A109" s="202" t="s">
        <v>14</v>
      </c>
      <c r="B109" s="202" t="s">
        <v>15</v>
      </c>
      <c r="C109" s="203">
        <v>3437695.86</v>
      </c>
      <c r="D109" s="204">
        <v>1283</v>
      </c>
      <c r="E109" s="205">
        <v>-29473.62</v>
      </c>
      <c r="F109" s="205">
        <v>-11</v>
      </c>
      <c r="G109" s="205">
        <v>3408222.24</v>
      </c>
      <c r="H109" s="207">
        <v>1272</v>
      </c>
    </row>
    <row r="110" spans="1:8" outlineLevel="2" x14ac:dyDescent="0.2">
      <c r="A110" s="208"/>
      <c r="B110" s="209" t="s">
        <v>152</v>
      </c>
      <c r="C110" s="210">
        <v>262583.15999999997</v>
      </c>
      <c r="D110" s="211">
        <v>98</v>
      </c>
      <c r="E110" s="212">
        <v>0</v>
      </c>
      <c r="F110" s="213"/>
      <c r="G110" s="214">
        <v>262583.15999999997</v>
      </c>
      <c r="H110" s="215">
        <v>98</v>
      </c>
    </row>
    <row r="111" spans="1:8" outlineLevel="2" x14ac:dyDescent="0.2">
      <c r="A111" s="208"/>
      <c r="B111" s="209" t="s">
        <v>153</v>
      </c>
      <c r="C111" s="210">
        <v>321530.40000000002</v>
      </c>
      <c r="D111" s="211">
        <v>120</v>
      </c>
      <c r="E111" s="212">
        <v>0</v>
      </c>
      <c r="F111" s="213"/>
      <c r="G111" s="214">
        <v>321530.40000000002</v>
      </c>
      <c r="H111" s="215">
        <v>120</v>
      </c>
    </row>
    <row r="112" spans="1:8" outlineLevel="2" x14ac:dyDescent="0.2">
      <c r="A112" s="208"/>
      <c r="B112" s="209" t="s">
        <v>154</v>
      </c>
      <c r="C112" s="210">
        <v>262583.15999999997</v>
      </c>
      <c r="D112" s="211">
        <v>98</v>
      </c>
      <c r="E112" s="212">
        <v>0</v>
      </c>
      <c r="F112" s="213"/>
      <c r="G112" s="214">
        <v>262583.15999999997</v>
      </c>
      <c r="H112" s="215">
        <v>98</v>
      </c>
    </row>
    <row r="113" spans="1:8" outlineLevel="2" x14ac:dyDescent="0.2">
      <c r="A113" s="208"/>
      <c r="B113" s="209" t="s">
        <v>155</v>
      </c>
      <c r="C113" s="210">
        <v>318850.98</v>
      </c>
      <c r="D113" s="211">
        <v>119</v>
      </c>
      <c r="E113" s="212">
        <v>0</v>
      </c>
      <c r="F113" s="213"/>
      <c r="G113" s="214">
        <v>318850.98</v>
      </c>
      <c r="H113" s="215">
        <v>119</v>
      </c>
    </row>
    <row r="114" spans="1:8" outlineLevel="2" x14ac:dyDescent="0.2">
      <c r="A114" s="208"/>
      <c r="B114" s="209" t="s">
        <v>156</v>
      </c>
      <c r="C114" s="210">
        <v>243827.22</v>
      </c>
      <c r="D114" s="211">
        <v>91</v>
      </c>
      <c r="E114" s="212">
        <v>0</v>
      </c>
      <c r="F114" s="213"/>
      <c r="G114" s="214">
        <v>243827.22</v>
      </c>
      <c r="H114" s="215">
        <v>91</v>
      </c>
    </row>
    <row r="115" spans="1:8" outlineLevel="2" x14ac:dyDescent="0.2">
      <c r="A115" s="208"/>
      <c r="B115" s="209" t="s">
        <v>157</v>
      </c>
      <c r="C115" s="210">
        <v>332248.08</v>
      </c>
      <c r="D115" s="211">
        <v>124</v>
      </c>
      <c r="E115" s="212">
        <v>0</v>
      </c>
      <c r="F115" s="213"/>
      <c r="G115" s="214">
        <v>332248.08</v>
      </c>
      <c r="H115" s="215">
        <v>124</v>
      </c>
    </row>
    <row r="116" spans="1:8" outlineLevel="2" x14ac:dyDescent="0.2">
      <c r="A116" s="208"/>
      <c r="B116" s="209" t="s">
        <v>158</v>
      </c>
      <c r="C116" s="210">
        <v>241147.8</v>
      </c>
      <c r="D116" s="211">
        <v>90</v>
      </c>
      <c r="E116" s="212">
        <v>0</v>
      </c>
      <c r="F116" s="213"/>
      <c r="G116" s="214">
        <v>241147.8</v>
      </c>
      <c r="H116" s="215">
        <v>90</v>
      </c>
    </row>
    <row r="117" spans="1:8" outlineLevel="2" x14ac:dyDescent="0.2">
      <c r="A117" s="208"/>
      <c r="B117" s="209" t="s">
        <v>159</v>
      </c>
      <c r="C117" s="210">
        <v>273300.84000000003</v>
      </c>
      <c r="D117" s="211">
        <v>102</v>
      </c>
      <c r="E117" s="212">
        <v>0</v>
      </c>
      <c r="F117" s="213"/>
      <c r="G117" s="214">
        <v>273300.84000000003</v>
      </c>
      <c r="H117" s="215">
        <v>102</v>
      </c>
    </row>
    <row r="118" spans="1:8" outlineLevel="2" x14ac:dyDescent="0.2">
      <c r="A118" s="208"/>
      <c r="B118" s="209" t="s">
        <v>160</v>
      </c>
      <c r="C118" s="210">
        <v>275980.26</v>
      </c>
      <c r="D118" s="211">
        <v>103</v>
      </c>
      <c r="E118" s="212">
        <v>0</v>
      </c>
      <c r="F118" s="213"/>
      <c r="G118" s="214">
        <v>275980.26</v>
      </c>
      <c r="H118" s="215">
        <v>103</v>
      </c>
    </row>
    <row r="119" spans="1:8" outlineLevel="2" x14ac:dyDescent="0.2">
      <c r="A119" s="208"/>
      <c r="B119" s="209" t="s">
        <v>161</v>
      </c>
      <c r="C119" s="210">
        <v>329568.65999999997</v>
      </c>
      <c r="D119" s="211">
        <v>123</v>
      </c>
      <c r="E119" s="212">
        <v>0</v>
      </c>
      <c r="F119" s="213"/>
      <c r="G119" s="214">
        <v>329568.65999999997</v>
      </c>
      <c r="H119" s="215">
        <v>123</v>
      </c>
    </row>
    <row r="120" spans="1:8" outlineLevel="2" x14ac:dyDescent="0.2">
      <c r="A120" s="208"/>
      <c r="B120" s="209" t="s">
        <v>162</v>
      </c>
      <c r="C120" s="210">
        <v>275980.26</v>
      </c>
      <c r="D120" s="211">
        <v>103</v>
      </c>
      <c r="E120" s="212">
        <v>-2679.42</v>
      </c>
      <c r="F120" s="212">
        <v>-1</v>
      </c>
      <c r="G120" s="214">
        <v>273300.84000000003</v>
      </c>
      <c r="H120" s="215">
        <v>102</v>
      </c>
    </row>
    <row r="121" spans="1:8" outlineLevel="2" x14ac:dyDescent="0.2">
      <c r="A121" s="208"/>
      <c r="B121" s="209" t="s">
        <v>163</v>
      </c>
      <c r="C121" s="210">
        <v>300095.03999999998</v>
      </c>
      <c r="D121" s="211">
        <v>112</v>
      </c>
      <c r="E121" s="212">
        <v>-26794.2</v>
      </c>
      <c r="F121" s="212">
        <v>-10</v>
      </c>
      <c r="G121" s="214">
        <v>273300.84000000003</v>
      </c>
      <c r="H121" s="215">
        <v>102</v>
      </c>
    </row>
    <row r="122" spans="1:8" x14ac:dyDescent="0.2">
      <c r="A122" s="202" t="s">
        <v>24</v>
      </c>
      <c r="B122" s="202" t="s">
        <v>25</v>
      </c>
      <c r="C122" s="203">
        <v>321574.68</v>
      </c>
      <c r="D122" s="217">
        <v>28</v>
      </c>
      <c r="E122" s="205">
        <v>-91878.48</v>
      </c>
      <c r="F122" s="205">
        <v>-8</v>
      </c>
      <c r="G122" s="205">
        <v>229696.2</v>
      </c>
      <c r="H122" s="207">
        <v>20</v>
      </c>
    </row>
    <row r="123" spans="1:8" outlineLevel="2" x14ac:dyDescent="0.2">
      <c r="A123" s="208"/>
      <c r="B123" s="209" t="s">
        <v>153</v>
      </c>
      <c r="C123" s="210">
        <v>11484.81</v>
      </c>
      <c r="D123" s="211">
        <v>1</v>
      </c>
      <c r="E123" s="212">
        <v>0</v>
      </c>
      <c r="F123" s="213"/>
      <c r="G123" s="214">
        <v>11484.81</v>
      </c>
      <c r="H123" s="215">
        <v>1</v>
      </c>
    </row>
    <row r="124" spans="1:8" outlineLevel="2" x14ac:dyDescent="0.2">
      <c r="A124" s="208"/>
      <c r="B124" s="209" t="s">
        <v>154</v>
      </c>
      <c r="C124" s="210">
        <v>34454.43</v>
      </c>
      <c r="D124" s="211">
        <v>3</v>
      </c>
      <c r="E124" s="212">
        <v>0</v>
      </c>
      <c r="F124" s="213"/>
      <c r="G124" s="214">
        <v>34454.43</v>
      </c>
      <c r="H124" s="215">
        <v>3</v>
      </c>
    </row>
    <row r="125" spans="1:8" outlineLevel="2" x14ac:dyDescent="0.2">
      <c r="A125" s="208"/>
      <c r="B125" s="209" t="s">
        <v>155</v>
      </c>
      <c r="C125" s="210">
        <v>11484.81</v>
      </c>
      <c r="D125" s="211">
        <v>1</v>
      </c>
      <c r="E125" s="212">
        <v>0</v>
      </c>
      <c r="F125" s="213"/>
      <c r="G125" s="214">
        <v>11484.81</v>
      </c>
      <c r="H125" s="215">
        <v>1</v>
      </c>
    </row>
    <row r="126" spans="1:8" outlineLevel="2" x14ac:dyDescent="0.2">
      <c r="A126" s="208"/>
      <c r="B126" s="209" t="s">
        <v>156</v>
      </c>
      <c r="C126" s="210">
        <v>57424.05</v>
      </c>
      <c r="D126" s="211">
        <v>5</v>
      </c>
      <c r="E126" s="212">
        <v>0</v>
      </c>
      <c r="F126" s="213"/>
      <c r="G126" s="214">
        <v>57424.05</v>
      </c>
      <c r="H126" s="215">
        <v>5</v>
      </c>
    </row>
    <row r="127" spans="1:8" outlineLevel="2" x14ac:dyDescent="0.2">
      <c r="A127" s="208"/>
      <c r="B127" s="209" t="s">
        <v>157</v>
      </c>
      <c r="C127" s="210">
        <v>22969.62</v>
      </c>
      <c r="D127" s="211">
        <v>2</v>
      </c>
      <c r="E127" s="212">
        <v>0</v>
      </c>
      <c r="F127" s="213"/>
      <c r="G127" s="214">
        <v>22969.62</v>
      </c>
      <c r="H127" s="215">
        <v>2</v>
      </c>
    </row>
    <row r="128" spans="1:8" outlineLevel="2" x14ac:dyDescent="0.2">
      <c r="A128" s="208"/>
      <c r="B128" s="209" t="s">
        <v>159</v>
      </c>
      <c r="C128" s="210">
        <v>45939.24</v>
      </c>
      <c r="D128" s="211">
        <v>4</v>
      </c>
      <c r="E128" s="212">
        <v>0</v>
      </c>
      <c r="F128" s="213"/>
      <c r="G128" s="214">
        <v>45939.24</v>
      </c>
      <c r="H128" s="215">
        <v>4</v>
      </c>
    </row>
    <row r="129" spans="1:8" outlineLevel="2" x14ac:dyDescent="0.2">
      <c r="A129" s="208"/>
      <c r="B129" s="209" t="s">
        <v>161</v>
      </c>
      <c r="C129" s="210">
        <v>22969.62</v>
      </c>
      <c r="D129" s="211">
        <v>2</v>
      </c>
      <c r="E129" s="212">
        <v>0</v>
      </c>
      <c r="F129" s="213"/>
      <c r="G129" s="214">
        <v>22969.62</v>
      </c>
      <c r="H129" s="215">
        <v>2</v>
      </c>
    </row>
    <row r="130" spans="1:8" outlineLevel="2" x14ac:dyDescent="0.2">
      <c r="A130" s="208"/>
      <c r="B130" s="209" t="s">
        <v>162</v>
      </c>
      <c r="C130" s="210">
        <v>45939.24</v>
      </c>
      <c r="D130" s="211">
        <v>4</v>
      </c>
      <c r="E130" s="212">
        <v>-34454.43</v>
      </c>
      <c r="F130" s="218">
        <v>-3</v>
      </c>
      <c r="G130" s="214">
        <v>11484.81</v>
      </c>
      <c r="H130" s="215">
        <v>1</v>
      </c>
    </row>
    <row r="131" spans="1:8" outlineLevel="2" x14ac:dyDescent="0.2">
      <c r="A131" s="208"/>
      <c r="B131" s="209" t="s">
        <v>163</v>
      </c>
      <c r="C131" s="210">
        <v>68908.86</v>
      </c>
      <c r="D131" s="211">
        <v>6</v>
      </c>
      <c r="E131" s="212">
        <v>-57424.05</v>
      </c>
      <c r="F131" s="218">
        <v>-5</v>
      </c>
      <c r="G131" s="214">
        <v>11484.81</v>
      </c>
      <c r="H131" s="215">
        <v>1</v>
      </c>
    </row>
    <row r="132" spans="1:8" x14ac:dyDescent="0.2">
      <c r="A132" s="202" t="s">
        <v>26</v>
      </c>
      <c r="B132" s="202" t="s">
        <v>27</v>
      </c>
      <c r="C132" s="203">
        <v>131336.47</v>
      </c>
      <c r="D132" s="217">
        <v>61</v>
      </c>
      <c r="E132" s="205">
        <v>-63207.44</v>
      </c>
      <c r="F132" s="205">
        <v>-32</v>
      </c>
      <c r="G132" s="205">
        <v>68129.03</v>
      </c>
      <c r="H132" s="207">
        <v>29</v>
      </c>
    </row>
    <row r="133" spans="1:8" outlineLevel="2" x14ac:dyDescent="0.2">
      <c r="A133" s="208"/>
      <c r="B133" s="209" t="s">
        <v>154</v>
      </c>
      <c r="C133" s="210">
        <v>5821.23</v>
      </c>
      <c r="D133" s="211">
        <v>2</v>
      </c>
      <c r="E133" s="212">
        <v>0</v>
      </c>
      <c r="F133" s="213"/>
      <c r="G133" s="214">
        <v>5821.23</v>
      </c>
      <c r="H133" s="215">
        <v>2</v>
      </c>
    </row>
    <row r="134" spans="1:8" outlineLevel="2" x14ac:dyDescent="0.2">
      <c r="A134" s="208"/>
      <c r="B134" s="209" t="s">
        <v>155</v>
      </c>
      <c r="C134" s="210">
        <v>31608.06</v>
      </c>
      <c r="D134" s="211">
        <v>13</v>
      </c>
      <c r="E134" s="212">
        <v>0</v>
      </c>
      <c r="F134" s="213"/>
      <c r="G134" s="214">
        <v>31608.06</v>
      </c>
      <c r="H134" s="215">
        <v>13</v>
      </c>
    </row>
    <row r="135" spans="1:8" outlineLevel="2" x14ac:dyDescent="0.2">
      <c r="A135" s="208"/>
      <c r="B135" s="209" t="s">
        <v>156</v>
      </c>
      <c r="C135" s="210">
        <v>2251.12</v>
      </c>
      <c r="D135" s="211">
        <v>1</v>
      </c>
      <c r="E135" s="212">
        <v>0</v>
      </c>
      <c r="F135" s="213"/>
      <c r="G135" s="214">
        <v>2251.12</v>
      </c>
      <c r="H135" s="215">
        <v>1</v>
      </c>
    </row>
    <row r="136" spans="1:8" outlineLevel="2" x14ac:dyDescent="0.2">
      <c r="A136" s="208"/>
      <c r="B136" s="209" t="s">
        <v>157</v>
      </c>
      <c r="C136" s="210">
        <v>2251.12</v>
      </c>
      <c r="D136" s="211">
        <v>1</v>
      </c>
      <c r="E136" s="212">
        <v>0</v>
      </c>
      <c r="F136" s="213"/>
      <c r="G136" s="214">
        <v>2251.12</v>
      </c>
      <c r="H136" s="215">
        <v>1</v>
      </c>
    </row>
    <row r="137" spans="1:8" outlineLevel="2" x14ac:dyDescent="0.2">
      <c r="A137" s="208"/>
      <c r="B137" s="209" t="s">
        <v>158</v>
      </c>
      <c r="C137" s="210">
        <v>11059.28</v>
      </c>
      <c r="D137" s="211">
        <v>5</v>
      </c>
      <c r="E137" s="212">
        <v>0</v>
      </c>
      <c r="F137" s="213"/>
      <c r="G137" s="214">
        <v>11059.28</v>
      </c>
      <c r="H137" s="215">
        <v>5</v>
      </c>
    </row>
    <row r="138" spans="1:8" outlineLevel="2" x14ac:dyDescent="0.2">
      <c r="A138" s="208"/>
      <c r="B138" s="209" t="s">
        <v>159</v>
      </c>
      <c r="C138" s="210">
        <v>6753.36</v>
      </c>
      <c r="D138" s="211">
        <v>3</v>
      </c>
      <c r="E138" s="212">
        <v>0</v>
      </c>
      <c r="F138" s="213"/>
      <c r="G138" s="214">
        <v>6753.36</v>
      </c>
      <c r="H138" s="215">
        <v>3</v>
      </c>
    </row>
    <row r="139" spans="1:8" outlineLevel="2" x14ac:dyDescent="0.2">
      <c r="A139" s="208"/>
      <c r="B139" s="209" t="s">
        <v>160</v>
      </c>
      <c r="C139" s="210">
        <v>6704.28</v>
      </c>
      <c r="D139" s="211">
        <v>3</v>
      </c>
      <c r="E139" s="212">
        <v>0</v>
      </c>
      <c r="F139" s="213"/>
      <c r="G139" s="214">
        <v>6704.28</v>
      </c>
      <c r="H139" s="215">
        <v>3</v>
      </c>
    </row>
    <row r="140" spans="1:8" outlineLevel="2" x14ac:dyDescent="0.2">
      <c r="A140" s="208"/>
      <c r="B140" s="209" t="s">
        <v>161</v>
      </c>
      <c r="C140" s="210">
        <v>13764.03</v>
      </c>
      <c r="D140" s="211">
        <v>7</v>
      </c>
      <c r="E140" s="212">
        <v>-13764.03</v>
      </c>
      <c r="F140" s="212">
        <v>-7</v>
      </c>
      <c r="G140" s="214">
        <v>0</v>
      </c>
      <c r="H140" s="215">
        <v>0</v>
      </c>
    </row>
    <row r="141" spans="1:8" outlineLevel="2" x14ac:dyDescent="0.2">
      <c r="A141" s="208"/>
      <c r="B141" s="209" t="s">
        <v>162</v>
      </c>
      <c r="C141" s="210">
        <v>13764.03</v>
      </c>
      <c r="D141" s="211">
        <v>7</v>
      </c>
      <c r="E141" s="212">
        <v>-13764.03</v>
      </c>
      <c r="F141" s="212">
        <v>-7</v>
      </c>
      <c r="G141" s="214">
        <v>0</v>
      </c>
      <c r="H141" s="215">
        <v>0</v>
      </c>
    </row>
    <row r="142" spans="1:8" outlineLevel="2" x14ac:dyDescent="0.2">
      <c r="A142" s="208"/>
      <c r="B142" s="209" t="s">
        <v>163</v>
      </c>
      <c r="C142" s="210">
        <v>37359.96</v>
      </c>
      <c r="D142" s="211">
        <v>19</v>
      </c>
      <c r="E142" s="212">
        <v>-35679.379999999997</v>
      </c>
      <c r="F142" s="212">
        <v>-18</v>
      </c>
      <c r="G142" s="214">
        <v>1680.58</v>
      </c>
      <c r="H142" s="215">
        <v>1</v>
      </c>
    </row>
    <row r="143" spans="1:8" ht="21" x14ac:dyDescent="0.2">
      <c r="A143" s="202" t="s">
        <v>34</v>
      </c>
      <c r="B143" s="202" t="s">
        <v>35</v>
      </c>
      <c r="C143" s="203">
        <v>23664.25</v>
      </c>
      <c r="D143" s="217">
        <v>13</v>
      </c>
      <c r="E143" s="205">
        <v>-8967.4599999999991</v>
      </c>
      <c r="F143" s="205">
        <v>-5</v>
      </c>
      <c r="G143" s="205">
        <v>14696.79</v>
      </c>
      <c r="H143" s="207">
        <v>8</v>
      </c>
    </row>
    <row r="144" spans="1:8" outlineLevel="2" x14ac:dyDescent="0.2">
      <c r="A144" s="208"/>
      <c r="B144" s="209" t="s">
        <v>153</v>
      </c>
      <c r="C144" s="210">
        <v>3352.76</v>
      </c>
      <c r="D144" s="211">
        <v>2</v>
      </c>
      <c r="E144" s="212">
        <v>0</v>
      </c>
      <c r="F144" s="212">
        <v>0</v>
      </c>
      <c r="G144" s="214">
        <v>3352.76</v>
      </c>
      <c r="H144" s="215">
        <v>2</v>
      </c>
    </row>
    <row r="145" spans="1:8" outlineLevel="2" x14ac:dyDescent="0.2">
      <c r="A145" s="208"/>
      <c r="B145" s="209" t="s">
        <v>154</v>
      </c>
      <c r="C145" s="210">
        <v>1676.38</v>
      </c>
      <c r="D145" s="211">
        <v>1</v>
      </c>
      <c r="E145" s="212">
        <v>0</v>
      </c>
      <c r="F145" s="212">
        <v>0</v>
      </c>
      <c r="G145" s="214">
        <v>1676.38</v>
      </c>
      <c r="H145" s="215">
        <v>1</v>
      </c>
    </row>
    <row r="146" spans="1:8" outlineLevel="2" x14ac:dyDescent="0.2">
      <c r="A146" s="208"/>
      <c r="B146" s="209" t="s">
        <v>157</v>
      </c>
      <c r="C146" s="210">
        <v>2378.9899999999998</v>
      </c>
      <c r="D146" s="211">
        <v>1</v>
      </c>
      <c r="E146" s="212">
        <v>0</v>
      </c>
      <c r="F146" s="212">
        <v>0</v>
      </c>
      <c r="G146" s="214">
        <v>2378.9899999999998</v>
      </c>
      <c r="H146" s="215">
        <v>1</v>
      </c>
    </row>
    <row r="147" spans="1:8" outlineLevel="2" x14ac:dyDescent="0.2">
      <c r="A147" s="208"/>
      <c r="B147" s="209" t="s">
        <v>158</v>
      </c>
      <c r="C147" s="210">
        <v>3356.96</v>
      </c>
      <c r="D147" s="211">
        <v>2</v>
      </c>
      <c r="E147" s="212">
        <v>0</v>
      </c>
      <c r="F147" s="212">
        <v>0</v>
      </c>
      <c r="G147" s="214">
        <v>3356.96</v>
      </c>
      <c r="H147" s="215">
        <v>2</v>
      </c>
    </row>
    <row r="148" spans="1:8" outlineLevel="2" x14ac:dyDescent="0.2">
      <c r="A148" s="208"/>
      <c r="B148" s="209" t="s">
        <v>161</v>
      </c>
      <c r="C148" s="210">
        <v>2251.12</v>
      </c>
      <c r="D148" s="211">
        <v>1</v>
      </c>
      <c r="E148" s="212">
        <v>0</v>
      </c>
      <c r="F148" s="212">
        <v>0</v>
      </c>
      <c r="G148" s="214">
        <v>2251.12</v>
      </c>
      <c r="H148" s="215">
        <v>1</v>
      </c>
    </row>
    <row r="149" spans="1:8" outlineLevel="2" x14ac:dyDescent="0.2">
      <c r="A149" s="208"/>
      <c r="B149" s="209" t="s">
        <v>162</v>
      </c>
      <c r="C149" s="210">
        <v>3549.38</v>
      </c>
      <c r="D149" s="211">
        <v>2</v>
      </c>
      <c r="E149" s="212">
        <v>-3549.38</v>
      </c>
      <c r="F149" s="212">
        <v>-2</v>
      </c>
      <c r="G149" s="214">
        <v>0</v>
      </c>
      <c r="H149" s="215">
        <v>0</v>
      </c>
    </row>
    <row r="150" spans="1:8" outlineLevel="2" x14ac:dyDescent="0.2">
      <c r="A150" s="208"/>
      <c r="B150" s="209" t="s">
        <v>163</v>
      </c>
      <c r="C150" s="210">
        <v>7098.66</v>
      </c>
      <c r="D150" s="211">
        <v>4</v>
      </c>
      <c r="E150" s="212">
        <v>-5418.08</v>
      </c>
      <c r="F150" s="212">
        <v>-3</v>
      </c>
      <c r="G150" s="214">
        <v>1680.58</v>
      </c>
      <c r="H150" s="215">
        <v>1</v>
      </c>
    </row>
    <row r="151" spans="1:8" x14ac:dyDescent="0.2">
      <c r="A151" s="388" t="s">
        <v>100</v>
      </c>
      <c r="B151" s="388"/>
      <c r="C151" s="203">
        <v>223048988.66999999</v>
      </c>
      <c r="D151" s="204">
        <v>107624</v>
      </c>
      <c r="E151" s="203">
        <v>8989039.9100000001</v>
      </c>
      <c r="F151" s="204">
        <v>0</v>
      </c>
      <c r="G151" s="219">
        <v>232038028.58000001</v>
      </c>
      <c r="H151" s="220">
        <v>107624</v>
      </c>
    </row>
    <row r="152" spans="1:8" x14ac:dyDescent="0.2">
      <c r="A152" s="253" t="s">
        <v>110</v>
      </c>
      <c r="B152" s="254"/>
      <c r="C152" s="255">
        <v>94324284.950000003</v>
      </c>
      <c r="D152" s="253">
        <v>54006</v>
      </c>
      <c r="E152" s="255">
        <v>56288615.049999997</v>
      </c>
      <c r="F152" s="253">
        <v>0</v>
      </c>
      <c r="G152" s="255">
        <f>C152+E152</f>
        <v>150612900</v>
      </c>
      <c r="H152" s="253">
        <f>D152+F152</f>
        <v>54006</v>
      </c>
    </row>
    <row r="153" spans="1:8" x14ac:dyDescent="0.2">
      <c r="A153" s="221"/>
      <c r="B153" s="221" t="s">
        <v>209</v>
      </c>
      <c r="C153" s="222">
        <f>C151+C152</f>
        <v>317373273.62</v>
      </c>
      <c r="D153" s="223">
        <f>D151+D152</f>
        <v>161630</v>
      </c>
      <c r="E153" s="222">
        <f t="shared" ref="E153:H153" si="0">E151+E152</f>
        <v>65277654.960000001</v>
      </c>
      <c r="F153" s="223">
        <f t="shared" si="0"/>
        <v>0</v>
      </c>
      <c r="G153" s="222">
        <f t="shared" si="0"/>
        <v>382650928.57999998</v>
      </c>
      <c r="H153" s="223">
        <f t="shared" si="0"/>
        <v>161630</v>
      </c>
    </row>
  </sheetData>
  <mergeCells count="8">
    <mergeCell ref="A151:B15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 filterMode="1"/>
  <dimension ref="A1:I143"/>
  <sheetViews>
    <sheetView view="pageBreakPreview" zoomScale="130" zoomScaleNormal="100" zoomScaleSheetLayoutView="13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G83" sqref="G83:H83"/>
    </sheetView>
  </sheetViews>
  <sheetFormatPr defaultRowHeight="11.25" outlineLevelRow="2" x14ac:dyDescent="0.2"/>
  <cols>
    <col min="1" max="1" width="9.33203125" style="10"/>
    <col min="2" max="2" width="26.83203125" style="10" customWidth="1"/>
    <col min="3" max="3" width="14.6640625" style="10" customWidth="1"/>
    <col min="4" max="4" width="9.33203125" style="10"/>
    <col min="5" max="5" width="14.6640625" style="10" customWidth="1"/>
    <col min="6" max="6" width="9.33203125" style="10"/>
    <col min="7" max="7" width="14.6640625" style="10" customWidth="1"/>
    <col min="8" max="16384" width="9.3320312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287</v>
      </c>
      <c r="G1" s="369"/>
      <c r="H1" s="369"/>
    </row>
    <row r="2" spans="1:9" s="168" customFormat="1" ht="60.75" hidden="1" customHeight="1" x14ac:dyDescent="0.2">
      <c r="A2" s="370" t="s">
        <v>591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hidden="1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hidden="1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228" t="s">
        <v>2</v>
      </c>
      <c r="B5" s="228" t="s">
        <v>3</v>
      </c>
      <c r="C5" s="203">
        <v>11358182</v>
      </c>
      <c r="D5" s="204">
        <v>1307</v>
      </c>
      <c r="E5" s="203">
        <v>32209.07</v>
      </c>
      <c r="F5" s="204">
        <v>-88</v>
      </c>
      <c r="G5" s="203">
        <v>11390391.07</v>
      </c>
      <c r="H5" s="204">
        <v>1219</v>
      </c>
    </row>
    <row r="6" spans="1:9" hidden="1" outlineLevel="2" x14ac:dyDescent="0.2">
      <c r="A6" s="208"/>
      <c r="B6" s="209" t="s">
        <v>152</v>
      </c>
      <c r="C6" s="210">
        <v>938549.16</v>
      </c>
      <c r="D6" s="211">
        <v>108</v>
      </c>
      <c r="E6" s="210">
        <v>0</v>
      </c>
      <c r="F6" s="216">
        <v>0</v>
      </c>
      <c r="G6" s="197">
        <v>938549.16</v>
      </c>
      <c r="H6" s="198">
        <v>108</v>
      </c>
    </row>
    <row r="7" spans="1:9" hidden="1" outlineLevel="2" x14ac:dyDescent="0.2">
      <c r="A7" s="208"/>
      <c r="B7" s="209" t="s">
        <v>153</v>
      </c>
      <c r="C7" s="210">
        <v>938549.16</v>
      </c>
      <c r="D7" s="211">
        <v>108</v>
      </c>
      <c r="E7" s="210">
        <v>0</v>
      </c>
      <c r="F7" s="216">
        <v>0</v>
      </c>
      <c r="G7" s="197">
        <v>938549.16</v>
      </c>
      <c r="H7" s="198">
        <v>108</v>
      </c>
    </row>
    <row r="8" spans="1:9" hidden="1" outlineLevel="2" x14ac:dyDescent="0.2">
      <c r="A8" s="208"/>
      <c r="B8" s="209" t="s">
        <v>154</v>
      </c>
      <c r="C8" s="210">
        <v>938549.16</v>
      </c>
      <c r="D8" s="211">
        <v>108</v>
      </c>
      <c r="E8" s="210">
        <v>0</v>
      </c>
      <c r="F8" s="216">
        <v>0</v>
      </c>
      <c r="G8" s="197">
        <v>938549.16</v>
      </c>
      <c r="H8" s="198">
        <v>108</v>
      </c>
    </row>
    <row r="9" spans="1:9" hidden="1" outlineLevel="2" x14ac:dyDescent="0.2">
      <c r="A9" s="208"/>
      <c r="B9" s="209" t="s">
        <v>155</v>
      </c>
      <c r="C9" s="210">
        <v>938549.16</v>
      </c>
      <c r="D9" s="211">
        <v>108</v>
      </c>
      <c r="E9" s="210">
        <v>0</v>
      </c>
      <c r="F9" s="216">
        <v>0</v>
      </c>
      <c r="G9" s="197">
        <v>938549.16</v>
      </c>
      <c r="H9" s="198">
        <v>108</v>
      </c>
    </row>
    <row r="10" spans="1:9" hidden="1" outlineLevel="2" x14ac:dyDescent="0.2">
      <c r="A10" s="208"/>
      <c r="B10" s="209" t="s">
        <v>156</v>
      </c>
      <c r="C10" s="210">
        <v>938549.16</v>
      </c>
      <c r="D10" s="211">
        <v>108</v>
      </c>
      <c r="E10" s="210">
        <v>0</v>
      </c>
      <c r="F10" s="216">
        <v>0</v>
      </c>
      <c r="G10" s="197">
        <v>938549.16</v>
      </c>
      <c r="H10" s="198">
        <v>108</v>
      </c>
    </row>
    <row r="11" spans="1:9" hidden="1" outlineLevel="2" x14ac:dyDescent="0.2">
      <c r="A11" s="208"/>
      <c r="B11" s="209" t="s">
        <v>157</v>
      </c>
      <c r="C11" s="210">
        <v>938549.16</v>
      </c>
      <c r="D11" s="211">
        <v>108</v>
      </c>
      <c r="E11" s="210">
        <v>0</v>
      </c>
      <c r="F11" s="216">
        <v>0</v>
      </c>
      <c r="G11" s="197">
        <v>938549.16</v>
      </c>
      <c r="H11" s="198">
        <v>108</v>
      </c>
    </row>
    <row r="12" spans="1:9" hidden="1" outlineLevel="2" x14ac:dyDescent="0.2">
      <c r="A12" s="208"/>
      <c r="B12" s="209" t="s">
        <v>158</v>
      </c>
      <c r="C12" s="210">
        <v>938549.16</v>
      </c>
      <c r="D12" s="211">
        <v>108</v>
      </c>
      <c r="E12" s="210">
        <v>0</v>
      </c>
      <c r="F12" s="216">
        <v>0</v>
      </c>
      <c r="G12" s="197">
        <v>938549.16</v>
      </c>
      <c r="H12" s="198">
        <v>108</v>
      </c>
    </row>
    <row r="13" spans="1:9" hidden="1" outlineLevel="2" x14ac:dyDescent="0.2">
      <c r="A13" s="208"/>
      <c r="B13" s="209" t="s">
        <v>159</v>
      </c>
      <c r="C13" s="210">
        <v>938549.16</v>
      </c>
      <c r="D13" s="211">
        <v>108</v>
      </c>
      <c r="E13" s="210">
        <v>0</v>
      </c>
      <c r="F13" s="216">
        <v>0</v>
      </c>
      <c r="G13" s="197">
        <v>938549.16</v>
      </c>
      <c r="H13" s="198">
        <v>108</v>
      </c>
    </row>
    <row r="14" spans="1:9" hidden="1" outlineLevel="2" x14ac:dyDescent="0.2">
      <c r="A14" s="208"/>
      <c r="B14" s="209" t="s">
        <v>160</v>
      </c>
      <c r="C14" s="210">
        <v>938549.16</v>
      </c>
      <c r="D14" s="211">
        <v>108</v>
      </c>
      <c r="E14" s="210">
        <v>0</v>
      </c>
      <c r="F14" s="216">
        <v>0</v>
      </c>
      <c r="G14" s="197">
        <v>938549.16</v>
      </c>
      <c r="H14" s="198">
        <v>108</v>
      </c>
    </row>
    <row r="15" spans="1:9" hidden="1" outlineLevel="2" x14ac:dyDescent="0.2">
      <c r="A15" s="208"/>
      <c r="B15" s="209" t="s">
        <v>161</v>
      </c>
      <c r="C15" s="210">
        <v>938549.16</v>
      </c>
      <c r="D15" s="211">
        <v>108</v>
      </c>
      <c r="E15" s="210">
        <v>0</v>
      </c>
      <c r="F15" s="216">
        <v>0</v>
      </c>
      <c r="G15" s="197">
        <v>938549.16</v>
      </c>
      <c r="H15" s="198">
        <v>108</v>
      </c>
    </row>
    <row r="16" spans="1:9" hidden="1" outlineLevel="2" x14ac:dyDescent="0.2">
      <c r="A16" s="208"/>
      <c r="B16" s="209" t="s">
        <v>162</v>
      </c>
      <c r="C16" s="210">
        <v>938549.16</v>
      </c>
      <c r="D16" s="211">
        <v>108</v>
      </c>
      <c r="E16" s="210">
        <v>0</v>
      </c>
      <c r="F16" s="216">
        <v>0</v>
      </c>
      <c r="G16" s="197">
        <v>938549.16</v>
      </c>
      <c r="H16" s="198">
        <v>108</v>
      </c>
    </row>
    <row r="17" spans="1:8" hidden="1" outlineLevel="2" x14ac:dyDescent="0.2">
      <c r="A17" s="208"/>
      <c r="B17" s="209" t="s">
        <v>163</v>
      </c>
      <c r="C17" s="210">
        <v>1034141.24</v>
      </c>
      <c r="D17" s="211">
        <v>119</v>
      </c>
      <c r="E17" s="210">
        <v>32209.07</v>
      </c>
      <c r="F17" s="216">
        <v>-88</v>
      </c>
      <c r="G17" s="197">
        <v>1066350.31</v>
      </c>
      <c r="H17" s="198">
        <v>31</v>
      </c>
    </row>
    <row r="18" spans="1:8" collapsed="1" x14ac:dyDescent="0.2">
      <c r="A18" s="228" t="s">
        <v>205</v>
      </c>
      <c r="B18" s="228" t="s">
        <v>206</v>
      </c>
      <c r="C18" s="203">
        <v>65655806</v>
      </c>
      <c r="D18" s="204">
        <v>5094</v>
      </c>
      <c r="E18" s="203">
        <v>491027.24</v>
      </c>
      <c r="F18" s="204">
        <v>-55</v>
      </c>
      <c r="G18" s="203">
        <v>66146833.240000002</v>
      </c>
      <c r="H18" s="204">
        <v>5039</v>
      </c>
    </row>
    <row r="19" spans="1:8" hidden="1" outlineLevel="2" x14ac:dyDescent="0.2">
      <c r="A19" s="208"/>
      <c r="B19" s="209" t="s">
        <v>152</v>
      </c>
      <c r="C19" s="210">
        <v>8624572.7799999993</v>
      </c>
      <c r="D19" s="211">
        <v>533</v>
      </c>
      <c r="E19" s="210">
        <v>0</v>
      </c>
      <c r="F19" s="216">
        <v>0</v>
      </c>
      <c r="G19" s="197">
        <v>8624572.7799999993</v>
      </c>
      <c r="H19" s="198">
        <v>533</v>
      </c>
    </row>
    <row r="20" spans="1:8" hidden="1" outlineLevel="2" x14ac:dyDescent="0.2">
      <c r="A20" s="208"/>
      <c r="B20" s="209" t="s">
        <v>153</v>
      </c>
      <c r="C20" s="210">
        <v>2382509.2200000002</v>
      </c>
      <c r="D20" s="211">
        <v>321</v>
      </c>
      <c r="E20" s="210">
        <v>0</v>
      </c>
      <c r="F20" s="216">
        <v>0</v>
      </c>
      <c r="G20" s="197">
        <v>2382509.2200000002</v>
      </c>
      <c r="H20" s="198">
        <v>321</v>
      </c>
    </row>
    <row r="21" spans="1:8" hidden="1" outlineLevel="2" x14ac:dyDescent="0.2">
      <c r="A21" s="208"/>
      <c r="B21" s="209" t="s">
        <v>154</v>
      </c>
      <c r="C21" s="210">
        <v>5464872.4000000004</v>
      </c>
      <c r="D21" s="211">
        <v>424</v>
      </c>
      <c r="E21" s="210">
        <v>0</v>
      </c>
      <c r="F21" s="216">
        <v>0</v>
      </c>
      <c r="G21" s="197">
        <v>5464872.4000000004</v>
      </c>
      <c r="H21" s="198">
        <v>424</v>
      </c>
    </row>
    <row r="22" spans="1:8" hidden="1" outlineLevel="2" x14ac:dyDescent="0.2">
      <c r="A22" s="208"/>
      <c r="B22" s="209" t="s">
        <v>155</v>
      </c>
      <c r="C22" s="210">
        <v>5464872.4000000004</v>
      </c>
      <c r="D22" s="211">
        <v>424</v>
      </c>
      <c r="E22" s="210">
        <v>0</v>
      </c>
      <c r="F22" s="216">
        <v>0</v>
      </c>
      <c r="G22" s="197">
        <v>5464872.4000000004</v>
      </c>
      <c r="H22" s="198">
        <v>424</v>
      </c>
    </row>
    <row r="23" spans="1:8" hidden="1" outlineLevel="2" x14ac:dyDescent="0.2">
      <c r="A23" s="208"/>
      <c r="B23" s="209" t="s">
        <v>156</v>
      </c>
      <c r="C23" s="210">
        <v>5464872.4000000004</v>
      </c>
      <c r="D23" s="211">
        <v>424</v>
      </c>
      <c r="E23" s="210">
        <v>0</v>
      </c>
      <c r="F23" s="216">
        <v>0</v>
      </c>
      <c r="G23" s="197">
        <v>5464872.4000000004</v>
      </c>
      <c r="H23" s="198">
        <v>424</v>
      </c>
    </row>
    <row r="24" spans="1:8" hidden="1" outlineLevel="2" x14ac:dyDescent="0.2">
      <c r="A24" s="208"/>
      <c r="B24" s="209" t="s">
        <v>157</v>
      </c>
      <c r="C24" s="210">
        <v>5464872.4000000004</v>
      </c>
      <c r="D24" s="211">
        <v>424</v>
      </c>
      <c r="E24" s="210">
        <v>0</v>
      </c>
      <c r="F24" s="216">
        <v>0</v>
      </c>
      <c r="G24" s="197">
        <v>5464872.4000000004</v>
      </c>
      <c r="H24" s="198">
        <v>424</v>
      </c>
    </row>
    <row r="25" spans="1:8" hidden="1" outlineLevel="2" x14ac:dyDescent="0.2">
      <c r="A25" s="208"/>
      <c r="B25" s="209" t="s">
        <v>158</v>
      </c>
      <c r="C25" s="210">
        <v>5464872.4000000004</v>
      </c>
      <c r="D25" s="211">
        <v>424</v>
      </c>
      <c r="E25" s="210">
        <v>0</v>
      </c>
      <c r="F25" s="216">
        <v>0</v>
      </c>
      <c r="G25" s="197">
        <v>5464872.4000000004</v>
      </c>
      <c r="H25" s="198">
        <v>424</v>
      </c>
    </row>
    <row r="26" spans="1:8" hidden="1" outlineLevel="2" x14ac:dyDescent="0.2">
      <c r="A26" s="208"/>
      <c r="B26" s="209" t="s">
        <v>159</v>
      </c>
      <c r="C26" s="210">
        <v>5464872.4000000004</v>
      </c>
      <c r="D26" s="211">
        <v>424</v>
      </c>
      <c r="E26" s="210">
        <v>0</v>
      </c>
      <c r="F26" s="216">
        <v>0</v>
      </c>
      <c r="G26" s="197">
        <v>5464872.4000000004</v>
      </c>
      <c r="H26" s="198">
        <v>424</v>
      </c>
    </row>
    <row r="27" spans="1:8" hidden="1" outlineLevel="2" x14ac:dyDescent="0.2">
      <c r="A27" s="208"/>
      <c r="B27" s="209" t="s">
        <v>160</v>
      </c>
      <c r="C27" s="210">
        <v>5464872.4000000004</v>
      </c>
      <c r="D27" s="211">
        <v>424</v>
      </c>
      <c r="E27" s="210">
        <v>0</v>
      </c>
      <c r="F27" s="216">
        <v>0</v>
      </c>
      <c r="G27" s="197">
        <v>5464872.4000000004</v>
      </c>
      <c r="H27" s="198">
        <v>424</v>
      </c>
    </row>
    <row r="28" spans="1:8" hidden="1" outlineLevel="2" x14ac:dyDescent="0.2">
      <c r="A28" s="208"/>
      <c r="B28" s="209" t="s">
        <v>161</v>
      </c>
      <c r="C28" s="210">
        <v>5464872.4000000004</v>
      </c>
      <c r="D28" s="211">
        <v>424</v>
      </c>
      <c r="E28" s="210">
        <v>0</v>
      </c>
      <c r="F28" s="216">
        <v>0</v>
      </c>
      <c r="G28" s="197">
        <v>5464872.4000000004</v>
      </c>
      <c r="H28" s="198">
        <v>424</v>
      </c>
    </row>
    <row r="29" spans="1:8" hidden="1" outlineLevel="2" x14ac:dyDescent="0.2">
      <c r="A29" s="208"/>
      <c r="B29" s="209" t="s">
        <v>162</v>
      </c>
      <c r="C29" s="210">
        <v>5464872.4000000004</v>
      </c>
      <c r="D29" s="211">
        <v>424</v>
      </c>
      <c r="E29" s="210">
        <v>0</v>
      </c>
      <c r="F29" s="216">
        <v>0</v>
      </c>
      <c r="G29" s="197">
        <v>5464872.4000000004</v>
      </c>
      <c r="H29" s="198">
        <v>424</v>
      </c>
    </row>
    <row r="30" spans="1:8" hidden="1" outlineLevel="2" x14ac:dyDescent="0.2">
      <c r="A30" s="208"/>
      <c r="B30" s="209" t="s">
        <v>163</v>
      </c>
      <c r="C30" s="210">
        <v>5464872.4000000004</v>
      </c>
      <c r="D30" s="211">
        <v>424</v>
      </c>
      <c r="E30" s="210">
        <v>491027.24</v>
      </c>
      <c r="F30" s="216">
        <v>-55</v>
      </c>
      <c r="G30" s="197">
        <v>5955899.6399999997</v>
      </c>
      <c r="H30" s="198">
        <v>369</v>
      </c>
    </row>
    <row r="31" spans="1:8" ht="21" collapsed="1" x14ac:dyDescent="0.2">
      <c r="A31" s="228" t="s">
        <v>20</v>
      </c>
      <c r="B31" s="228" t="s">
        <v>21</v>
      </c>
      <c r="C31" s="203">
        <v>8660086</v>
      </c>
      <c r="D31" s="217">
        <v>667</v>
      </c>
      <c r="E31" s="203">
        <v>57792.75</v>
      </c>
      <c r="F31" s="204">
        <v>61</v>
      </c>
      <c r="G31" s="203">
        <v>8717878.75</v>
      </c>
      <c r="H31" s="204">
        <v>728</v>
      </c>
    </row>
    <row r="32" spans="1:8" hidden="1" outlineLevel="2" x14ac:dyDescent="0.2">
      <c r="A32" s="208"/>
      <c r="B32" s="209" t="s">
        <v>152</v>
      </c>
      <c r="C32" s="210">
        <v>218605.16</v>
      </c>
      <c r="D32" s="211">
        <v>16</v>
      </c>
      <c r="E32" s="210">
        <v>0</v>
      </c>
      <c r="F32" s="216">
        <v>0</v>
      </c>
      <c r="G32" s="197">
        <v>218605.16</v>
      </c>
      <c r="H32" s="198">
        <v>16</v>
      </c>
    </row>
    <row r="33" spans="1:8" hidden="1" outlineLevel="2" x14ac:dyDescent="0.2">
      <c r="A33" s="208"/>
      <c r="B33" s="209" t="s">
        <v>153</v>
      </c>
      <c r="C33" s="210">
        <v>832343.83</v>
      </c>
      <c r="D33" s="211">
        <v>68</v>
      </c>
      <c r="E33" s="210">
        <v>0</v>
      </c>
      <c r="F33" s="216">
        <v>0</v>
      </c>
      <c r="G33" s="197">
        <v>832343.83</v>
      </c>
      <c r="H33" s="198">
        <v>68</v>
      </c>
    </row>
    <row r="34" spans="1:8" hidden="1" outlineLevel="2" x14ac:dyDescent="0.2">
      <c r="A34" s="208"/>
      <c r="B34" s="209" t="s">
        <v>154</v>
      </c>
      <c r="C34" s="210">
        <v>839576.42</v>
      </c>
      <c r="D34" s="211">
        <v>66</v>
      </c>
      <c r="E34" s="210">
        <v>0</v>
      </c>
      <c r="F34" s="216">
        <v>0</v>
      </c>
      <c r="G34" s="197">
        <v>839576.42</v>
      </c>
      <c r="H34" s="198">
        <v>66</v>
      </c>
    </row>
    <row r="35" spans="1:8" hidden="1" outlineLevel="2" x14ac:dyDescent="0.2">
      <c r="A35" s="208"/>
      <c r="B35" s="209" t="s">
        <v>155</v>
      </c>
      <c r="C35" s="210">
        <v>1240521.4099999999</v>
      </c>
      <c r="D35" s="211">
        <v>101</v>
      </c>
      <c r="E35" s="210">
        <v>0</v>
      </c>
      <c r="F35" s="216">
        <v>0</v>
      </c>
      <c r="G35" s="197">
        <v>1240521.4099999999</v>
      </c>
      <c r="H35" s="198">
        <v>101</v>
      </c>
    </row>
    <row r="36" spans="1:8" hidden="1" outlineLevel="2" x14ac:dyDescent="0.2">
      <c r="A36" s="208"/>
      <c r="B36" s="209" t="s">
        <v>156</v>
      </c>
      <c r="C36" s="210">
        <v>779431.15</v>
      </c>
      <c r="D36" s="211">
        <v>60</v>
      </c>
      <c r="E36" s="210">
        <v>0</v>
      </c>
      <c r="F36" s="216">
        <v>0</v>
      </c>
      <c r="G36" s="197">
        <v>779431.15</v>
      </c>
      <c r="H36" s="198">
        <v>60</v>
      </c>
    </row>
    <row r="37" spans="1:8" hidden="1" outlineLevel="2" x14ac:dyDescent="0.2">
      <c r="A37" s="208"/>
      <c r="B37" s="209" t="s">
        <v>157</v>
      </c>
      <c r="C37" s="210">
        <v>998985.37</v>
      </c>
      <c r="D37" s="211">
        <v>72</v>
      </c>
      <c r="E37" s="210">
        <v>0</v>
      </c>
      <c r="F37" s="216">
        <v>0</v>
      </c>
      <c r="G37" s="197">
        <v>998985.37</v>
      </c>
      <c r="H37" s="198">
        <v>72</v>
      </c>
    </row>
    <row r="38" spans="1:8" hidden="1" outlineLevel="2" x14ac:dyDescent="0.2">
      <c r="A38" s="208"/>
      <c r="B38" s="209" t="s">
        <v>158</v>
      </c>
      <c r="C38" s="210">
        <v>897481.41</v>
      </c>
      <c r="D38" s="211">
        <v>70</v>
      </c>
      <c r="E38" s="210">
        <v>0</v>
      </c>
      <c r="F38" s="216">
        <v>0</v>
      </c>
      <c r="G38" s="197">
        <v>897481.41</v>
      </c>
      <c r="H38" s="198">
        <v>70</v>
      </c>
    </row>
    <row r="39" spans="1:8" hidden="1" outlineLevel="2" x14ac:dyDescent="0.2">
      <c r="A39" s="208"/>
      <c r="B39" s="209" t="s">
        <v>159</v>
      </c>
      <c r="C39" s="210">
        <v>707506.75</v>
      </c>
      <c r="D39" s="211">
        <v>57</v>
      </c>
      <c r="E39" s="210">
        <v>0</v>
      </c>
      <c r="F39" s="216">
        <v>0</v>
      </c>
      <c r="G39" s="197">
        <v>707506.75</v>
      </c>
      <c r="H39" s="198">
        <v>57</v>
      </c>
    </row>
    <row r="40" spans="1:8" hidden="1" outlineLevel="2" x14ac:dyDescent="0.2">
      <c r="A40" s="208"/>
      <c r="B40" s="209" t="s">
        <v>160</v>
      </c>
      <c r="C40" s="210">
        <v>536408.63</v>
      </c>
      <c r="D40" s="211">
        <v>39</v>
      </c>
      <c r="E40" s="210">
        <v>0</v>
      </c>
      <c r="F40" s="216">
        <v>0</v>
      </c>
      <c r="G40" s="197">
        <v>536408.63</v>
      </c>
      <c r="H40" s="198">
        <v>39</v>
      </c>
    </row>
    <row r="41" spans="1:8" hidden="1" outlineLevel="2" x14ac:dyDescent="0.2">
      <c r="A41" s="208"/>
      <c r="B41" s="209" t="s">
        <v>161</v>
      </c>
      <c r="C41" s="210">
        <v>536408.63</v>
      </c>
      <c r="D41" s="211">
        <v>39</v>
      </c>
      <c r="E41" s="210">
        <v>0</v>
      </c>
      <c r="F41" s="216">
        <v>0</v>
      </c>
      <c r="G41" s="197">
        <v>536408.63</v>
      </c>
      <c r="H41" s="198">
        <v>39</v>
      </c>
    </row>
    <row r="42" spans="1:8" hidden="1" outlineLevel="2" x14ac:dyDescent="0.2">
      <c r="A42" s="208"/>
      <c r="B42" s="209" t="s">
        <v>162</v>
      </c>
      <c r="C42" s="210">
        <v>536408.63</v>
      </c>
      <c r="D42" s="211">
        <v>39</v>
      </c>
      <c r="E42" s="210">
        <v>0</v>
      </c>
      <c r="F42" s="216">
        <v>0</v>
      </c>
      <c r="G42" s="197">
        <v>536408.63</v>
      </c>
      <c r="H42" s="198">
        <v>39</v>
      </c>
    </row>
    <row r="43" spans="1:8" hidden="1" outlineLevel="2" x14ac:dyDescent="0.2">
      <c r="A43" s="208"/>
      <c r="B43" s="209" t="s">
        <v>163</v>
      </c>
      <c r="C43" s="210">
        <v>536408.61</v>
      </c>
      <c r="D43" s="211">
        <v>40</v>
      </c>
      <c r="E43" s="210">
        <v>57792.75</v>
      </c>
      <c r="F43" s="210">
        <v>61</v>
      </c>
      <c r="G43" s="197">
        <v>594201.36</v>
      </c>
      <c r="H43" s="198">
        <v>101</v>
      </c>
    </row>
    <row r="44" spans="1:8" collapsed="1" x14ac:dyDescent="0.2">
      <c r="A44" s="228" t="s">
        <v>22</v>
      </c>
      <c r="B44" s="228" t="s">
        <v>23</v>
      </c>
      <c r="C44" s="203">
        <v>36156950</v>
      </c>
      <c r="D44" s="204">
        <v>3640</v>
      </c>
      <c r="E44" s="203">
        <v>136673.28</v>
      </c>
      <c r="F44" s="204">
        <v>-52</v>
      </c>
      <c r="G44" s="203">
        <v>36293623.280000001</v>
      </c>
      <c r="H44" s="204">
        <v>3588</v>
      </c>
    </row>
    <row r="45" spans="1:8" hidden="1" outlineLevel="2" x14ac:dyDescent="0.2">
      <c r="A45" s="208"/>
      <c r="B45" s="209" t="s">
        <v>152</v>
      </c>
      <c r="C45" s="210">
        <v>3009768.69</v>
      </c>
      <c r="D45" s="211">
        <v>303</v>
      </c>
      <c r="E45" s="210">
        <v>0</v>
      </c>
      <c r="F45" s="216">
        <v>0</v>
      </c>
      <c r="G45" s="197">
        <v>3009768.69</v>
      </c>
      <c r="H45" s="198">
        <v>303</v>
      </c>
    </row>
    <row r="46" spans="1:8" hidden="1" outlineLevel="2" x14ac:dyDescent="0.2">
      <c r="A46" s="208"/>
      <c r="B46" s="209" t="s">
        <v>153</v>
      </c>
      <c r="C46" s="210">
        <v>3009768.69</v>
      </c>
      <c r="D46" s="211">
        <v>303</v>
      </c>
      <c r="E46" s="210">
        <v>0</v>
      </c>
      <c r="F46" s="216">
        <v>0</v>
      </c>
      <c r="G46" s="197">
        <v>3009768.69</v>
      </c>
      <c r="H46" s="198">
        <v>303</v>
      </c>
    </row>
    <row r="47" spans="1:8" hidden="1" outlineLevel="2" x14ac:dyDescent="0.2">
      <c r="A47" s="208"/>
      <c r="B47" s="209" t="s">
        <v>154</v>
      </c>
      <c r="C47" s="210">
        <v>3009768.69</v>
      </c>
      <c r="D47" s="211">
        <v>303</v>
      </c>
      <c r="E47" s="210">
        <v>0</v>
      </c>
      <c r="F47" s="216">
        <v>0</v>
      </c>
      <c r="G47" s="197">
        <v>3009768.69</v>
      </c>
      <c r="H47" s="198">
        <v>303</v>
      </c>
    </row>
    <row r="48" spans="1:8" hidden="1" outlineLevel="2" x14ac:dyDescent="0.2">
      <c r="A48" s="208"/>
      <c r="B48" s="209" t="s">
        <v>155</v>
      </c>
      <c r="C48" s="210">
        <v>3009768.69</v>
      </c>
      <c r="D48" s="211">
        <v>303</v>
      </c>
      <c r="E48" s="210">
        <v>0</v>
      </c>
      <c r="F48" s="216">
        <v>0</v>
      </c>
      <c r="G48" s="197">
        <v>3009768.69</v>
      </c>
      <c r="H48" s="198">
        <v>303</v>
      </c>
    </row>
    <row r="49" spans="1:8" hidden="1" outlineLevel="2" x14ac:dyDescent="0.2">
      <c r="A49" s="208"/>
      <c r="B49" s="209" t="s">
        <v>156</v>
      </c>
      <c r="C49" s="210">
        <v>3009768.69</v>
      </c>
      <c r="D49" s="211">
        <v>303</v>
      </c>
      <c r="E49" s="210">
        <v>0</v>
      </c>
      <c r="F49" s="216">
        <v>0</v>
      </c>
      <c r="G49" s="197">
        <v>3009768.69</v>
      </c>
      <c r="H49" s="198">
        <v>303</v>
      </c>
    </row>
    <row r="50" spans="1:8" hidden="1" outlineLevel="2" x14ac:dyDescent="0.2">
      <c r="A50" s="208"/>
      <c r="B50" s="209" t="s">
        <v>157</v>
      </c>
      <c r="C50" s="210">
        <v>3009768.69</v>
      </c>
      <c r="D50" s="211">
        <v>303</v>
      </c>
      <c r="E50" s="210">
        <v>0</v>
      </c>
      <c r="F50" s="216">
        <v>0</v>
      </c>
      <c r="G50" s="197">
        <v>3009768.69</v>
      </c>
      <c r="H50" s="198">
        <v>303</v>
      </c>
    </row>
    <row r="51" spans="1:8" hidden="1" outlineLevel="2" x14ac:dyDescent="0.2">
      <c r="A51" s="208"/>
      <c r="B51" s="209" t="s">
        <v>158</v>
      </c>
      <c r="C51" s="210">
        <v>3009768.69</v>
      </c>
      <c r="D51" s="211">
        <v>303</v>
      </c>
      <c r="E51" s="210">
        <v>0</v>
      </c>
      <c r="F51" s="216">
        <v>0</v>
      </c>
      <c r="G51" s="197">
        <v>3009768.69</v>
      </c>
      <c r="H51" s="198">
        <v>303</v>
      </c>
    </row>
    <row r="52" spans="1:8" hidden="1" outlineLevel="2" x14ac:dyDescent="0.2">
      <c r="A52" s="208"/>
      <c r="B52" s="209" t="s">
        <v>159</v>
      </c>
      <c r="C52" s="210">
        <v>3009768.69</v>
      </c>
      <c r="D52" s="211">
        <v>303</v>
      </c>
      <c r="E52" s="210">
        <v>0</v>
      </c>
      <c r="F52" s="216">
        <v>0</v>
      </c>
      <c r="G52" s="197">
        <v>3009768.69</v>
      </c>
      <c r="H52" s="198">
        <v>303</v>
      </c>
    </row>
    <row r="53" spans="1:8" hidden="1" outlineLevel="2" x14ac:dyDescent="0.2">
      <c r="A53" s="208"/>
      <c r="B53" s="209" t="s">
        <v>160</v>
      </c>
      <c r="C53" s="210">
        <v>3009768.69</v>
      </c>
      <c r="D53" s="211">
        <v>303</v>
      </c>
      <c r="E53" s="210">
        <v>0</v>
      </c>
      <c r="F53" s="216">
        <v>0</v>
      </c>
      <c r="G53" s="197">
        <v>3009768.69</v>
      </c>
      <c r="H53" s="198">
        <v>303</v>
      </c>
    </row>
    <row r="54" spans="1:8" hidden="1" outlineLevel="2" x14ac:dyDescent="0.2">
      <c r="A54" s="208"/>
      <c r="B54" s="209" t="s">
        <v>161</v>
      </c>
      <c r="C54" s="210">
        <v>3009768.69</v>
      </c>
      <c r="D54" s="211">
        <v>303</v>
      </c>
      <c r="E54" s="210">
        <v>0</v>
      </c>
      <c r="F54" s="216">
        <v>0</v>
      </c>
      <c r="G54" s="197">
        <v>3009768.69</v>
      </c>
      <c r="H54" s="198">
        <v>303</v>
      </c>
    </row>
    <row r="55" spans="1:8" hidden="1" outlineLevel="2" x14ac:dyDescent="0.2">
      <c r="A55" s="208"/>
      <c r="B55" s="209" t="s">
        <v>162</v>
      </c>
      <c r="C55" s="210">
        <v>3009768.69</v>
      </c>
      <c r="D55" s="211">
        <v>303</v>
      </c>
      <c r="E55" s="210">
        <v>0</v>
      </c>
      <c r="F55" s="216">
        <v>0</v>
      </c>
      <c r="G55" s="197">
        <v>3009768.69</v>
      </c>
      <c r="H55" s="198">
        <v>303</v>
      </c>
    </row>
    <row r="56" spans="1:8" hidden="1" outlineLevel="2" x14ac:dyDescent="0.2">
      <c r="A56" s="208"/>
      <c r="B56" s="209" t="s">
        <v>163</v>
      </c>
      <c r="C56" s="210">
        <v>3049494.41</v>
      </c>
      <c r="D56" s="211">
        <v>307</v>
      </c>
      <c r="E56" s="210">
        <v>136673.28</v>
      </c>
      <c r="F56" s="216">
        <v>-52</v>
      </c>
      <c r="G56" s="197">
        <v>3186167.69</v>
      </c>
      <c r="H56" s="198">
        <v>255</v>
      </c>
    </row>
    <row r="57" spans="1:8" collapsed="1" x14ac:dyDescent="0.2">
      <c r="A57" s="228" t="s">
        <v>26</v>
      </c>
      <c r="B57" s="228" t="s">
        <v>27</v>
      </c>
      <c r="C57" s="203">
        <v>27245865</v>
      </c>
      <c r="D57" s="204">
        <v>2011</v>
      </c>
      <c r="E57" s="203">
        <v>-573078.03</v>
      </c>
      <c r="F57" s="204">
        <v>-53</v>
      </c>
      <c r="G57" s="203">
        <v>26672786.969999999</v>
      </c>
      <c r="H57" s="204">
        <v>1958</v>
      </c>
    </row>
    <row r="58" spans="1:8" hidden="1" outlineLevel="2" x14ac:dyDescent="0.2">
      <c r="A58" s="208"/>
      <c r="B58" s="209" t="s">
        <v>152</v>
      </c>
      <c r="C58" s="210">
        <v>2262586.14</v>
      </c>
      <c r="D58" s="211">
        <v>167</v>
      </c>
      <c r="E58" s="210">
        <v>0</v>
      </c>
      <c r="F58" s="216">
        <v>0</v>
      </c>
      <c r="G58" s="197">
        <v>2262586.14</v>
      </c>
      <c r="H58" s="198">
        <v>167</v>
      </c>
    </row>
    <row r="59" spans="1:8" hidden="1" outlineLevel="2" x14ac:dyDescent="0.2">
      <c r="A59" s="208"/>
      <c r="B59" s="209" t="s">
        <v>153</v>
      </c>
      <c r="C59" s="210">
        <v>2262586.14</v>
      </c>
      <c r="D59" s="211">
        <v>167</v>
      </c>
      <c r="E59" s="210">
        <v>0</v>
      </c>
      <c r="F59" s="216">
        <v>0</v>
      </c>
      <c r="G59" s="197">
        <v>2262586.14</v>
      </c>
      <c r="H59" s="198">
        <v>167</v>
      </c>
    </row>
    <row r="60" spans="1:8" hidden="1" outlineLevel="2" x14ac:dyDescent="0.2">
      <c r="A60" s="208"/>
      <c r="B60" s="209" t="s">
        <v>154</v>
      </c>
      <c r="C60" s="210">
        <v>2262586.14</v>
      </c>
      <c r="D60" s="211">
        <v>167</v>
      </c>
      <c r="E60" s="210">
        <v>0</v>
      </c>
      <c r="F60" s="216">
        <v>0</v>
      </c>
      <c r="G60" s="197">
        <v>2262586.14</v>
      </c>
      <c r="H60" s="198">
        <v>167</v>
      </c>
    </row>
    <row r="61" spans="1:8" hidden="1" outlineLevel="2" x14ac:dyDescent="0.2">
      <c r="A61" s="208"/>
      <c r="B61" s="209" t="s">
        <v>155</v>
      </c>
      <c r="C61" s="210">
        <v>2262586.14</v>
      </c>
      <c r="D61" s="211">
        <v>167</v>
      </c>
      <c r="E61" s="210">
        <v>0</v>
      </c>
      <c r="F61" s="216">
        <v>0</v>
      </c>
      <c r="G61" s="197">
        <v>2262586.14</v>
      </c>
      <c r="H61" s="198">
        <v>167</v>
      </c>
    </row>
    <row r="62" spans="1:8" hidden="1" outlineLevel="2" x14ac:dyDescent="0.2">
      <c r="A62" s="208"/>
      <c r="B62" s="209" t="s">
        <v>156</v>
      </c>
      <c r="C62" s="210">
        <v>2262586.14</v>
      </c>
      <c r="D62" s="211">
        <v>167</v>
      </c>
      <c r="E62" s="210">
        <v>0</v>
      </c>
      <c r="F62" s="216">
        <v>0</v>
      </c>
      <c r="G62" s="197">
        <v>2262586.14</v>
      </c>
      <c r="H62" s="198">
        <v>167</v>
      </c>
    </row>
    <row r="63" spans="1:8" hidden="1" outlineLevel="2" x14ac:dyDescent="0.2">
      <c r="A63" s="208"/>
      <c r="B63" s="209" t="s">
        <v>157</v>
      </c>
      <c r="C63" s="210">
        <v>2262586.14</v>
      </c>
      <c r="D63" s="211">
        <v>167</v>
      </c>
      <c r="E63" s="210">
        <v>0</v>
      </c>
      <c r="F63" s="216">
        <v>0</v>
      </c>
      <c r="G63" s="197">
        <v>2262586.14</v>
      </c>
      <c r="H63" s="198">
        <v>167</v>
      </c>
    </row>
    <row r="64" spans="1:8" hidden="1" outlineLevel="2" x14ac:dyDescent="0.2">
      <c r="A64" s="208"/>
      <c r="B64" s="209" t="s">
        <v>158</v>
      </c>
      <c r="C64" s="210">
        <v>2262586.14</v>
      </c>
      <c r="D64" s="211">
        <v>167</v>
      </c>
      <c r="E64" s="210">
        <v>0</v>
      </c>
      <c r="F64" s="216">
        <v>0</v>
      </c>
      <c r="G64" s="197">
        <v>2262586.14</v>
      </c>
      <c r="H64" s="198">
        <v>167</v>
      </c>
    </row>
    <row r="65" spans="1:8" hidden="1" outlineLevel="2" x14ac:dyDescent="0.2">
      <c r="A65" s="208"/>
      <c r="B65" s="209" t="s">
        <v>159</v>
      </c>
      <c r="C65" s="210">
        <v>2262586.14</v>
      </c>
      <c r="D65" s="211">
        <v>167</v>
      </c>
      <c r="E65" s="210">
        <v>0</v>
      </c>
      <c r="F65" s="216">
        <v>0</v>
      </c>
      <c r="G65" s="197">
        <v>2262586.14</v>
      </c>
      <c r="H65" s="198">
        <v>167</v>
      </c>
    </row>
    <row r="66" spans="1:8" hidden="1" outlineLevel="2" x14ac:dyDescent="0.2">
      <c r="A66" s="208"/>
      <c r="B66" s="209" t="s">
        <v>160</v>
      </c>
      <c r="C66" s="210">
        <v>2262586.14</v>
      </c>
      <c r="D66" s="211">
        <v>167</v>
      </c>
      <c r="E66" s="210">
        <v>0</v>
      </c>
      <c r="F66" s="216">
        <v>0</v>
      </c>
      <c r="G66" s="197">
        <v>2262586.14</v>
      </c>
      <c r="H66" s="198">
        <v>167</v>
      </c>
    </row>
    <row r="67" spans="1:8" hidden="1" outlineLevel="2" x14ac:dyDescent="0.2">
      <c r="A67" s="208"/>
      <c r="B67" s="209" t="s">
        <v>161</v>
      </c>
      <c r="C67" s="210">
        <v>2262586.14</v>
      </c>
      <c r="D67" s="211">
        <v>167</v>
      </c>
      <c r="E67" s="210">
        <v>0</v>
      </c>
      <c r="F67" s="216">
        <v>0</v>
      </c>
      <c r="G67" s="197">
        <v>2262586.14</v>
      </c>
      <c r="H67" s="198">
        <v>167</v>
      </c>
    </row>
    <row r="68" spans="1:8" hidden="1" outlineLevel="2" x14ac:dyDescent="0.2">
      <c r="A68" s="208"/>
      <c r="B68" s="209" t="s">
        <v>162</v>
      </c>
      <c r="C68" s="210">
        <v>2262586.14</v>
      </c>
      <c r="D68" s="211">
        <v>167</v>
      </c>
      <c r="E68" s="210">
        <v>0</v>
      </c>
      <c r="F68" s="216">
        <v>0</v>
      </c>
      <c r="G68" s="197">
        <v>2262586.14</v>
      </c>
      <c r="H68" s="198">
        <v>167</v>
      </c>
    </row>
    <row r="69" spans="1:8" hidden="1" outlineLevel="2" x14ac:dyDescent="0.2">
      <c r="A69" s="208"/>
      <c r="B69" s="209" t="s">
        <v>163</v>
      </c>
      <c r="C69" s="210">
        <v>2357417.46</v>
      </c>
      <c r="D69" s="211">
        <v>174</v>
      </c>
      <c r="E69" s="210">
        <v>-573078.03</v>
      </c>
      <c r="F69" s="216">
        <v>-53</v>
      </c>
      <c r="G69" s="197">
        <v>1784339.43</v>
      </c>
      <c r="H69" s="198">
        <v>121</v>
      </c>
    </row>
    <row r="70" spans="1:8" ht="21" collapsed="1" x14ac:dyDescent="0.2">
      <c r="A70" s="228" t="s">
        <v>34</v>
      </c>
      <c r="B70" s="228" t="s">
        <v>35</v>
      </c>
      <c r="C70" s="203">
        <v>13968064</v>
      </c>
      <c r="D70" s="204">
        <v>1550</v>
      </c>
      <c r="E70" s="203">
        <v>189054.07</v>
      </c>
      <c r="F70" s="204">
        <v>28</v>
      </c>
      <c r="G70" s="203">
        <v>14157118.07</v>
      </c>
      <c r="H70" s="204">
        <v>1578</v>
      </c>
    </row>
    <row r="71" spans="1:8" hidden="1" outlineLevel="2" x14ac:dyDescent="0.2">
      <c r="A71" s="208"/>
      <c r="B71" s="209" t="s">
        <v>152</v>
      </c>
      <c r="C71" s="210">
        <v>1162502.8500000001</v>
      </c>
      <c r="D71" s="211">
        <v>129</v>
      </c>
      <c r="E71" s="210">
        <v>0</v>
      </c>
      <c r="F71" s="216">
        <v>0</v>
      </c>
      <c r="G71" s="197">
        <v>1162502.8500000001</v>
      </c>
      <c r="H71" s="198">
        <v>129</v>
      </c>
    </row>
    <row r="72" spans="1:8" hidden="1" outlineLevel="2" x14ac:dyDescent="0.2">
      <c r="A72" s="208"/>
      <c r="B72" s="209" t="s">
        <v>153</v>
      </c>
      <c r="C72" s="210">
        <v>1162502.8500000001</v>
      </c>
      <c r="D72" s="211">
        <v>129</v>
      </c>
      <c r="E72" s="210">
        <v>0</v>
      </c>
      <c r="F72" s="216">
        <v>0</v>
      </c>
      <c r="G72" s="197">
        <v>1162502.8500000001</v>
      </c>
      <c r="H72" s="198">
        <v>129</v>
      </c>
    </row>
    <row r="73" spans="1:8" hidden="1" outlineLevel="2" x14ac:dyDescent="0.2">
      <c r="A73" s="208"/>
      <c r="B73" s="209" t="s">
        <v>154</v>
      </c>
      <c r="C73" s="210">
        <v>1162502.8500000001</v>
      </c>
      <c r="D73" s="211">
        <v>129</v>
      </c>
      <c r="E73" s="210">
        <v>0</v>
      </c>
      <c r="F73" s="216">
        <v>0</v>
      </c>
      <c r="G73" s="197">
        <v>1162502.8500000001</v>
      </c>
      <c r="H73" s="198">
        <v>129</v>
      </c>
    </row>
    <row r="74" spans="1:8" hidden="1" outlineLevel="2" x14ac:dyDescent="0.2">
      <c r="A74" s="208"/>
      <c r="B74" s="209" t="s">
        <v>155</v>
      </c>
      <c r="C74" s="210">
        <v>1162502.8500000001</v>
      </c>
      <c r="D74" s="211">
        <v>129</v>
      </c>
      <c r="E74" s="210">
        <v>0</v>
      </c>
      <c r="F74" s="216">
        <v>0</v>
      </c>
      <c r="G74" s="197">
        <v>1162502.8500000001</v>
      </c>
      <c r="H74" s="198">
        <v>129</v>
      </c>
    </row>
    <row r="75" spans="1:8" hidden="1" outlineLevel="2" x14ac:dyDescent="0.2">
      <c r="A75" s="208"/>
      <c r="B75" s="209" t="s">
        <v>156</v>
      </c>
      <c r="C75" s="210">
        <v>1162502.8500000001</v>
      </c>
      <c r="D75" s="211">
        <v>129</v>
      </c>
      <c r="E75" s="210">
        <v>0</v>
      </c>
      <c r="F75" s="216">
        <v>0</v>
      </c>
      <c r="G75" s="197">
        <v>1162502.8500000001</v>
      </c>
      <c r="H75" s="198">
        <v>129</v>
      </c>
    </row>
    <row r="76" spans="1:8" hidden="1" outlineLevel="2" x14ac:dyDescent="0.2">
      <c r="A76" s="208"/>
      <c r="B76" s="209" t="s">
        <v>157</v>
      </c>
      <c r="C76" s="210">
        <v>1162502.8500000001</v>
      </c>
      <c r="D76" s="211">
        <v>129</v>
      </c>
      <c r="E76" s="210">
        <v>0</v>
      </c>
      <c r="F76" s="216">
        <v>0</v>
      </c>
      <c r="G76" s="197">
        <v>1162502.8500000001</v>
      </c>
      <c r="H76" s="198">
        <v>129</v>
      </c>
    </row>
    <row r="77" spans="1:8" hidden="1" outlineLevel="2" x14ac:dyDescent="0.2">
      <c r="A77" s="208"/>
      <c r="B77" s="209" t="s">
        <v>158</v>
      </c>
      <c r="C77" s="210">
        <v>1162502.8500000001</v>
      </c>
      <c r="D77" s="211">
        <v>129</v>
      </c>
      <c r="E77" s="210">
        <v>0</v>
      </c>
      <c r="F77" s="216">
        <v>0</v>
      </c>
      <c r="G77" s="197">
        <v>1162502.8500000001</v>
      </c>
      <c r="H77" s="198">
        <v>129</v>
      </c>
    </row>
    <row r="78" spans="1:8" hidden="1" outlineLevel="2" x14ac:dyDescent="0.2">
      <c r="A78" s="208"/>
      <c r="B78" s="209" t="s">
        <v>159</v>
      </c>
      <c r="C78" s="210">
        <v>1162502.8500000001</v>
      </c>
      <c r="D78" s="211">
        <v>129</v>
      </c>
      <c r="E78" s="210">
        <v>0</v>
      </c>
      <c r="F78" s="216">
        <v>0</v>
      </c>
      <c r="G78" s="197">
        <v>1162502.8500000001</v>
      </c>
      <c r="H78" s="198">
        <v>129</v>
      </c>
    </row>
    <row r="79" spans="1:8" hidden="1" outlineLevel="2" x14ac:dyDescent="0.2">
      <c r="A79" s="208"/>
      <c r="B79" s="209" t="s">
        <v>160</v>
      </c>
      <c r="C79" s="210">
        <v>1162502.8500000001</v>
      </c>
      <c r="D79" s="211">
        <v>129</v>
      </c>
      <c r="E79" s="210">
        <v>0</v>
      </c>
      <c r="F79" s="216">
        <v>0</v>
      </c>
      <c r="G79" s="197">
        <v>1162502.8500000001</v>
      </c>
      <c r="H79" s="198">
        <v>129</v>
      </c>
    </row>
    <row r="80" spans="1:8" hidden="1" outlineLevel="2" x14ac:dyDescent="0.2">
      <c r="A80" s="208"/>
      <c r="B80" s="209" t="s">
        <v>161</v>
      </c>
      <c r="C80" s="210">
        <v>1162502.8500000001</v>
      </c>
      <c r="D80" s="211">
        <v>129</v>
      </c>
      <c r="E80" s="210">
        <v>0</v>
      </c>
      <c r="F80" s="216">
        <v>0</v>
      </c>
      <c r="G80" s="197">
        <v>1162502.8500000001</v>
      </c>
      <c r="H80" s="198">
        <v>129</v>
      </c>
    </row>
    <row r="81" spans="1:8" hidden="1" outlineLevel="2" x14ac:dyDescent="0.2">
      <c r="A81" s="208"/>
      <c r="B81" s="209" t="s">
        <v>162</v>
      </c>
      <c r="C81" s="210">
        <v>1162502.8500000001</v>
      </c>
      <c r="D81" s="211">
        <v>129</v>
      </c>
      <c r="E81" s="210">
        <v>0</v>
      </c>
      <c r="F81" s="216">
        <v>0</v>
      </c>
      <c r="G81" s="197">
        <v>1162502.8500000001</v>
      </c>
      <c r="H81" s="198">
        <v>129</v>
      </c>
    </row>
    <row r="82" spans="1:8" hidden="1" outlineLevel="2" x14ac:dyDescent="0.2">
      <c r="A82" s="208"/>
      <c r="B82" s="209" t="s">
        <v>163</v>
      </c>
      <c r="C82" s="210">
        <v>1180532.6499999999</v>
      </c>
      <c r="D82" s="211">
        <v>131</v>
      </c>
      <c r="E82" s="210">
        <v>189054.07</v>
      </c>
      <c r="F82" s="216">
        <v>28</v>
      </c>
      <c r="G82" s="197">
        <v>1369586.72</v>
      </c>
      <c r="H82" s="198">
        <v>159</v>
      </c>
    </row>
    <row r="83" spans="1:8" ht="21" collapsed="1" x14ac:dyDescent="0.2">
      <c r="A83" s="228" t="s">
        <v>207</v>
      </c>
      <c r="B83" s="228" t="s">
        <v>208</v>
      </c>
      <c r="C83" s="203">
        <v>8841146</v>
      </c>
      <c r="D83" s="217">
        <v>720</v>
      </c>
      <c r="E83" s="203">
        <v>85422.62</v>
      </c>
      <c r="F83" s="204">
        <v>166</v>
      </c>
      <c r="G83" s="203">
        <v>8926568.6199999992</v>
      </c>
      <c r="H83" s="204">
        <v>886</v>
      </c>
    </row>
    <row r="84" spans="1:8" hidden="1" outlineLevel="2" x14ac:dyDescent="0.2">
      <c r="A84" s="208"/>
      <c r="B84" s="209" t="s">
        <v>152</v>
      </c>
      <c r="C84" s="210">
        <v>211498.28</v>
      </c>
      <c r="D84" s="211">
        <v>20</v>
      </c>
      <c r="E84" s="210">
        <v>0</v>
      </c>
      <c r="F84" s="216">
        <v>0</v>
      </c>
      <c r="G84" s="197">
        <v>211498.28</v>
      </c>
      <c r="H84" s="198">
        <v>20</v>
      </c>
    </row>
    <row r="85" spans="1:8" hidden="1" outlineLevel="2" x14ac:dyDescent="0.2">
      <c r="A85" s="208"/>
      <c r="B85" s="209" t="s">
        <v>153</v>
      </c>
      <c r="C85" s="210">
        <v>948876.1</v>
      </c>
      <c r="D85" s="211">
        <v>85</v>
      </c>
      <c r="E85" s="210">
        <v>0</v>
      </c>
      <c r="F85" s="216">
        <v>0</v>
      </c>
      <c r="G85" s="197">
        <v>948876.1</v>
      </c>
      <c r="H85" s="198">
        <v>85</v>
      </c>
    </row>
    <row r="86" spans="1:8" hidden="1" outlineLevel="2" x14ac:dyDescent="0.2">
      <c r="A86" s="208"/>
      <c r="B86" s="209" t="s">
        <v>154</v>
      </c>
      <c r="C86" s="210">
        <v>999612.88</v>
      </c>
      <c r="D86" s="211">
        <v>94</v>
      </c>
      <c r="E86" s="210">
        <v>0</v>
      </c>
      <c r="F86" s="216">
        <v>0</v>
      </c>
      <c r="G86" s="197">
        <v>999612.88</v>
      </c>
      <c r="H86" s="198">
        <v>94</v>
      </c>
    </row>
    <row r="87" spans="1:8" hidden="1" outlineLevel="2" x14ac:dyDescent="0.2">
      <c r="A87" s="208"/>
      <c r="B87" s="209" t="s">
        <v>155</v>
      </c>
      <c r="C87" s="210">
        <v>950049.08</v>
      </c>
      <c r="D87" s="211">
        <v>83</v>
      </c>
      <c r="E87" s="210">
        <v>0</v>
      </c>
      <c r="F87" s="216">
        <v>0</v>
      </c>
      <c r="G87" s="197">
        <v>950049.08</v>
      </c>
      <c r="H87" s="198">
        <v>83</v>
      </c>
    </row>
    <row r="88" spans="1:8" hidden="1" outlineLevel="2" x14ac:dyDescent="0.2">
      <c r="A88" s="208"/>
      <c r="B88" s="209" t="s">
        <v>156</v>
      </c>
      <c r="C88" s="210">
        <v>1008982.69</v>
      </c>
      <c r="D88" s="211">
        <v>86</v>
      </c>
      <c r="E88" s="210">
        <v>0</v>
      </c>
      <c r="F88" s="216">
        <v>0</v>
      </c>
      <c r="G88" s="197">
        <v>1008982.69</v>
      </c>
      <c r="H88" s="198">
        <v>86</v>
      </c>
    </row>
    <row r="89" spans="1:8" hidden="1" outlineLevel="2" x14ac:dyDescent="0.2">
      <c r="A89" s="208"/>
      <c r="B89" s="209" t="s">
        <v>157</v>
      </c>
      <c r="C89" s="210">
        <v>989112.1</v>
      </c>
      <c r="D89" s="211">
        <v>87</v>
      </c>
      <c r="E89" s="210">
        <v>0</v>
      </c>
      <c r="F89" s="216">
        <v>0</v>
      </c>
      <c r="G89" s="197">
        <v>989112.1</v>
      </c>
      <c r="H89" s="198">
        <v>87</v>
      </c>
    </row>
    <row r="90" spans="1:8" hidden="1" outlineLevel="2" x14ac:dyDescent="0.2">
      <c r="A90" s="208"/>
      <c r="B90" s="209" t="s">
        <v>158</v>
      </c>
      <c r="C90" s="210">
        <v>936788.94</v>
      </c>
      <c r="D90" s="211">
        <v>86</v>
      </c>
      <c r="E90" s="210">
        <v>0</v>
      </c>
      <c r="F90" s="216">
        <v>0</v>
      </c>
      <c r="G90" s="197">
        <v>936788.94</v>
      </c>
      <c r="H90" s="198">
        <v>86</v>
      </c>
    </row>
    <row r="91" spans="1:8" hidden="1" outlineLevel="2" x14ac:dyDescent="0.2">
      <c r="A91" s="208"/>
      <c r="B91" s="209" t="s">
        <v>159</v>
      </c>
      <c r="C91" s="210">
        <v>1100798.4099999999</v>
      </c>
      <c r="D91" s="211">
        <v>100</v>
      </c>
      <c r="E91" s="210">
        <v>0</v>
      </c>
      <c r="F91" s="216">
        <v>0</v>
      </c>
      <c r="G91" s="197">
        <v>1100798.4099999999</v>
      </c>
      <c r="H91" s="198">
        <v>100</v>
      </c>
    </row>
    <row r="92" spans="1:8" hidden="1" outlineLevel="2" x14ac:dyDescent="0.2">
      <c r="A92" s="208"/>
      <c r="B92" s="209" t="s">
        <v>160</v>
      </c>
      <c r="C92" s="210">
        <v>423856.88</v>
      </c>
      <c r="D92" s="211">
        <v>20</v>
      </c>
      <c r="E92" s="210">
        <v>0</v>
      </c>
      <c r="F92" s="216">
        <v>0</v>
      </c>
      <c r="G92" s="197">
        <v>423856.88</v>
      </c>
      <c r="H92" s="198">
        <v>20</v>
      </c>
    </row>
    <row r="93" spans="1:8" hidden="1" outlineLevel="2" x14ac:dyDescent="0.2">
      <c r="A93" s="208"/>
      <c r="B93" s="209" t="s">
        <v>161</v>
      </c>
      <c r="C93" s="210">
        <v>423856.88</v>
      </c>
      <c r="D93" s="211">
        <v>20</v>
      </c>
      <c r="E93" s="210">
        <v>0</v>
      </c>
      <c r="F93" s="216">
        <v>0</v>
      </c>
      <c r="G93" s="197">
        <v>423856.88</v>
      </c>
      <c r="H93" s="198">
        <v>20</v>
      </c>
    </row>
    <row r="94" spans="1:8" hidden="1" outlineLevel="2" x14ac:dyDescent="0.2">
      <c r="A94" s="208"/>
      <c r="B94" s="209" t="s">
        <v>162</v>
      </c>
      <c r="C94" s="210">
        <v>423856.88</v>
      </c>
      <c r="D94" s="211">
        <v>20</v>
      </c>
      <c r="E94" s="210">
        <v>0</v>
      </c>
      <c r="F94" s="216">
        <v>0</v>
      </c>
      <c r="G94" s="197">
        <v>423856.88</v>
      </c>
      <c r="H94" s="198">
        <v>20</v>
      </c>
    </row>
    <row r="95" spans="1:8" hidden="1" outlineLevel="2" x14ac:dyDescent="0.2">
      <c r="A95" s="208"/>
      <c r="B95" s="209" t="s">
        <v>163</v>
      </c>
      <c r="C95" s="210">
        <v>423856.88</v>
      </c>
      <c r="D95" s="211">
        <v>19</v>
      </c>
      <c r="E95" s="210">
        <v>85422.62</v>
      </c>
      <c r="F95" s="216">
        <v>166</v>
      </c>
      <c r="G95" s="197">
        <v>509279.5</v>
      </c>
      <c r="H95" s="198">
        <v>185</v>
      </c>
    </row>
    <row r="96" spans="1:8" collapsed="1" x14ac:dyDescent="0.2">
      <c r="A96" s="388" t="s">
        <v>100</v>
      </c>
      <c r="B96" s="388"/>
      <c r="C96" s="203">
        <v>171886099</v>
      </c>
      <c r="D96" s="204">
        <v>14989</v>
      </c>
      <c r="E96" s="203">
        <v>419101</v>
      </c>
      <c r="F96" s="204">
        <v>7</v>
      </c>
      <c r="G96" s="203">
        <v>172305200</v>
      </c>
      <c r="H96" s="204">
        <v>14996</v>
      </c>
    </row>
    <row r="97" spans="1:8" hidden="1" x14ac:dyDescent="0.2">
      <c r="A97" s="242" t="s">
        <v>110</v>
      </c>
      <c r="B97" s="243"/>
      <c r="C97" s="244">
        <v>1211101</v>
      </c>
      <c r="D97" s="245">
        <v>98</v>
      </c>
      <c r="E97" s="244">
        <v>-419101</v>
      </c>
      <c r="F97" s="245">
        <v>-7</v>
      </c>
      <c r="G97" s="244">
        <v>792000</v>
      </c>
      <c r="H97" s="246">
        <v>91</v>
      </c>
    </row>
    <row r="98" spans="1:8" x14ac:dyDescent="0.2">
      <c r="A98" s="247"/>
      <c r="B98" s="247" t="s">
        <v>209</v>
      </c>
      <c r="C98" s="248">
        <v>173097200</v>
      </c>
      <c r="D98" s="249">
        <v>15087</v>
      </c>
      <c r="E98" s="248">
        <v>0</v>
      </c>
      <c r="F98" s="249">
        <v>0</v>
      </c>
      <c r="G98" s="248">
        <v>173097200</v>
      </c>
      <c r="H98" s="249">
        <v>15087</v>
      </c>
    </row>
    <row r="99" spans="1:8" hidden="1" x14ac:dyDescent="0.2">
      <c r="A99" s="250"/>
      <c r="B99" s="250"/>
      <c r="C99" s="250"/>
      <c r="D99" s="250"/>
      <c r="E99" s="250"/>
      <c r="F99" s="250"/>
      <c r="G99" s="251"/>
      <c r="H99" s="252"/>
    </row>
    <row r="100" spans="1:8" hidden="1" x14ac:dyDescent="0.2">
      <c r="A100" s="250"/>
      <c r="B100" s="250"/>
      <c r="C100" s="250"/>
      <c r="D100" s="250"/>
      <c r="E100" s="250"/>
      <c r="F100" s="250"/>
      <c r="G100" s="251"/>
      <c r="H100" s="252"/>
    </row>
    <row r="101" spans="1:8" hidden="1" x14ac:dyDescent="0.2">
      <c r="A101" s="250"/>
      <c r="B101" s="250"/>
      <c r="C101" s="250"/>
      <c r="D101" s="250"/>
      <c r="E101" s="250"/>
      <c r="F101" s="250"/>
      <c r="G101" s="251"/>
      <c r="H101" s="252"/>
    </row>
    <row r="102" spans="1:8" hidden="1" x14ac:dyDescent="0.2">
      <c r="A102" s="250"/>
      <c r="B102" s="250"/>
      <c r="C102" s="250"/>
      <c r="D102" s="250"/>
      <c r="E102" s="250"/>
      <c r="F102" s="250"/>
      <c r="G102" s="251"/>
      <c r="H102" s="252"/>
    </row>
    <row r="103" spans="1:8" hidden="1" x14ac:dyDescent="0.2">
      <c r="A103" s="250"/>
      <c r="B103" s="250"/>
      <c r="C103" s="250"/>
      <c r="D103" s="250"/>
      <c r="E103" s="250"/>
      <c r="F103" s="250"/>
      <c r="G103" s="251"/>
      <c r="H103" s="252"/>
    </row>
    <row r="104" spans="1:8" hidden="1" x14ac:dyDescent="0.2">
      <c r="A104" s="250"/>
      <c r="B104" s="250"/>
      <c r="C104" s="250"/>
      <c r="D104" s="250"/>
      <c r="E104" s="250"/>
      <c r="F104" s="250"/>
      <c r="G104" s="251"/>
      <c r="H104" s="252"/>
    </row>
    <row r="105" spans="1:8" hidden="1" x14ac:dyDescent="0.2">
      <c r="A105" s="250"/>
      <c r="B105" s="250"/>
      <c r="C105" s="250"/>
      <c r="D105" s="250"/>
      <c r="E105" s="250"/>
      <c r="F105" s="250"/>
      <c r="G105" s="251"/>
      <c r="H105" s="252"/>
    </row>
    <row r="106" spans="1:8" hidden="1" x14ac:dyDescent="0.2">
      <c r="A106" s="250"/>
      <c r="B106" s="250"/>
      <c r="C106" s="250"/>
      <c r="D106" s="250"/>
      <c r="E106" s="250"/>
      <c r="F106" s="250"/>
      <c r="G106" s="251"/>
      <c r="H106" s="252"/>
    </row>
    <row r="107" spans="1:8" hidden="1" x14ac:dyDescent="0.2">
      <c r="A107" s="250"/>
      <c r="B107" s="250"/>
      <c r="C107" s="250"/>
      <c r="D107" s="250"/>
      <c r="E107" s="250"/>
      <c r="F107" s="250"/>
      <c r="G107" s="251"/>
      <c r="H107" s="252"/>
    </row>
    <row r="108" spans="1:8" hidden="1" x14ac:dyDescent="0.2">
      <c r="A108" s="250"/>
      <c r="B108" s="250"/>
      <c r="C108" s="250"/>
      <c r="D108" s="250"/>
      <c r="E108" s="250"/>
      <c r="F108" s="250"/>
      <c r="G108" s="251"/>
      <c r="H108" s="252"/>
    </row>
    <row r="109" spans="1:8" hidden="1" x14ac:dyDescent="0.2">
      <c r="G109" s="251"/>
      <c r="H109" s="252"/>
    </row>
    <row r="110" spans="1:8" hidden="1" x14ac:dyDescent="0.2">
      <c r="G110" s="251"/>
      <c r="H110" s="252"/>
    </row>
    <row r="111" spans="1:8" hidden="1" x14ac:dyDescent="0.2">
      <c r="G111" s="251"/>
      <c r="H111" s="252"/>
    </row>
    <row r="112" spans="1:8" hidden="1" x14ac:dyDescent="0.2">
      <c r="G112" s="251"/>
      <c r="H112" s="252"/>
    </row>
    <row r="113" spans="7:8" hidden="1" x14ac:dyDescent="0.2">
      <c r="G113" s="251"/>
      <c r="H113" s="252"/>
    </row>
    <row r="114" spans="7:8" hidden="1" x14ac:dyDescent="0.2">
      <c r="G114" s="251"/>
      <c r="H114" s="252"/>
    </row>
    <row r="115" spans="7:8" hidden="1" x14ac:dyDescent="0.2">
      <c r="G115" s="251"/>
      <c r="H115" s="252"/>
    </row>
    <row r="116" spans="7:8" hidden="1" x14ac:dyDescent="0.2">
      <c r="G116" s="251"/>
      <c r="H116" s="252"/>
    </row>
    <row r="117" spans="7:8" hidden="1" x14ac:dyDescent="0.2">
      <c r="G117" s="251"/>
      <c r="H117" s="252"/>
    </row>
    <row r="118" spans="7:8" hidden="1" x14ac:dyDescent="0.2">
      <c r="G118" s="251"/>
      <c r="H118" s="252"/>
    </row>
    <row r="119" spans="7:8" hidden="1" x14ac:dyDescent="0.2">
      <c r="G119" s="251"/>
      <c r="H119" s="252"/>
    </row>
    <row r="120" spans="7:8" hidden="1" x14ac:dyDescent="0.2">
      <c r="G120" s="251"/>
      <c r="H120" s="252"/>
    </row>
    <row r="121" spans="7:8" hidden="1" x14ac:dyDescent="0.2">
      <c r="G121" s="251"/>
      <c r="H121" s="252"/>
    </row>
    <row r="122" spans="7:8" hidden="1" x14ac:dyDescent="0.2">
      <c r="G122" s="251"/>
      <c r="H122" s="252"/>
    </row>
    <row r="123" spans="7:8" hidden="1" x14ac:dyDescent="0.2">
      <c r="G123" s="251"/>
      <c r="H123" s="252"/>
    </row>
    <row r="124" spans="7:8" hidden="1" x14ac:dyDescent="0.2">
      <c r="G124" s="251"/>
      <c r="H124" s="252"/>
    </row>
    <row r="125" spans="7:8" hidden="1" x14ac:dyDescent="0.2">
      <c r="G125" s="251"/>
      <c r="H125" s="252"/>
    </row>
    <row r="126" spans="7:8" hidden="1" x14ac:dyDescent="0.2">
      <c r="G126" s="251"/>
      <c r="H126" s="252"/>
    </row>
    <row r="127" spans="7:8" hidden="1" x14ac:dyDescent="0.2">
      <c r="G127" s="251"/>
      <c r="H127" s="252"/>
    </row>
    <row r="128" spans="7:8" hidden="1" x14ac:dyDescent="0.2">
      <c r="G128" s="251"/>
      <c r="H128" s="252"/>
    </row>
    <row r="129" spans="7:8" hidden="1" x14ac:dyDescent="0.2">
      <c r="G129" s="251"/>
      <c r="H129" s="252"/>
    </row>
    <row r="130" spans="7:8" hidden="1" x14ac:dyDescent="0.2">
      <c r="G130" s="251"/>
      <c r="H130" s="252"/>
    </row>
    <row r="131" spans="7:8" hidden="1" x14ac:dyDescent="0.2">
      <c r="G131" s="251"/>
      <c r="H131" s="252"/>
    </row>
    <row r="132" spans="7:8" hidden="1" x14ac:dyDescent="0.2">
      <c r="G132" s="251"/>
      <c r="H132" s="252"/>
    </row>
    <row r="133" spans="7:8" hidden="1" x14ac:dyDescent="0.2">
      <c r="G133" s="251"/>
      <c r="H133" s="252"/>
    </row>
    <row r="134" spans="7:8" hidden="1" x14ac:dyDescent="0.2">
      <c r="G134" s="251"/>
      <c r="H134" s="252"/>
    </row>
    <row r="135" spans="7:8" hidden="1" x14ac:dyDescent="0.2">
      <c r="G135" s="251"/>
      <c r="H135" s="252"/>
    </row>
    <row r="136" spans="7:8" hidden="1" x14ac:dyDescent="0.2">
      <c r="G136" s="251"/>
      <c r="H136" s="252"/>
    </row>
    <row r="137" spans="7:8" hidden="1" x14ac:dyDescent="0.2">
      <c r="G137" s="251"/>
      <c r="H137" s="252"/>
    </row>
    <row r="138" spans="7:8" hidden="1" x14ac:dyDescent="0.2">
      <c r="G138" s="251"/>
      <c r="H138" s="252"/>
    </row>
    <row r="139" spans="7:8" hidden="1" x14ac:dyDescent="0.2">
      <c r="G139" s="251"/>
      <c r="H139" s="252"/>
    </row>
    <row r="140" spans="7:8" hidden="1" x14ac:dyDescent="0.2">
      <c r="G140" s="251"/>
      <c r="H140" s="252"/>
    </row>
    <row r="141" spans="7:8" hidden="1" x14ac:dyDescent="0.2">
      <c r="G141" s="251"/>
      <c r="H141" s="252"/>
    </row>
    <row r="142" spans="7:8" hidden="1" x14ac:dyDescent="0.2">
      <c r="G142" s="251"/>
      <c r="H142" s="252"/>
    </row>
    <row r="143" spans="7:8" hidden="1" x14ac:dyDescent="0.2">
      <c r="G143" s="251"/>
      <c r="H143" s="252"/>
    </row>
  </sheetData>
  <autoFilter ref="B1:B143">
    <filterColumn colId="0">
      <colorFilter dxfId="1"/>
    </filterColumn>
  </autoFilter>
  <mergeCells count="8">
    <mergeCell ref="A96:B9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/>
  <dimension ref="A1:I13"/>
  <sheetViews>
    <sheetView view="pageBreakPreview" topLeftCell="B1" zoomScale="140" zoomScaleNormal="100" zoomScaleSheetLayoutView="140" workbookViewId="0">
      <pane xSplit="1" ySplit="4" topLeftCell="G5" activePane="bottomRight" state="frozen"/>
      <selection activeCell="B1" sqref="B1"/>
      <selection pane="topRight" activeCell="C1" sqref="C1"/>
      <selection pane="bottomLeft" activeCell="B5" sqref="B5"/>
      <selection pane="bottomRight" activeCell="G12" sqref="G12:H12"/>
    </sheetView>
  </sheetViews>
  <sheetFormatPr defaultColWidth="10.5" defaultRowHeight="11.25" x14ac:dyDescent="0.2"/>
  <cols>
    <col min="1" max="1" width="11.33203125" style="6" customWidth="1"/>
    <col min="2" max="2" width="30.5" style="6" customWidth="1"/>
    <col min="3" max="3" width="15.33203125" style="6" customWidth="1"/>
    <col min="4" max="4" width="8.6640625" style="6" customWidth="1"/>
    <col min="5" max="5" width="13.1640625" style="200" customWidth="1"/>
    <col min="6" max="6" width="8.6640625" style="6" customWidth="1"/>
    <col min="7" max="7" width="15.6640625" style="200" customWidth="1"/>
    <col min="8" max="8" width="8.6640625" style="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286</v>
      </c>
      <c r="G1" s="369"/>
      <c r="H1" s="369"/>
    </row>
    <row r="2" spans="1:9" s="168" customFormat="1" ht="60.75" customHeight="1" x14ac:dyDescent="0.2">
      <c r="A2" s="370" t="s">
        <v>285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151</v>
      </c>
      <c r="E4" s="170" t="s">
        <v>107</v>
      </c>
      <c r="F4" s="170" t="s">
        <v>151</v>
      </c>
      <c r="G4" s="170" t="s">
        <v>107</v>
      </c>
      <c r="H4" s="170" t="s">
        <v>151</v>
      </c>
    </row>
    <row r="5" spans="1:9" x14ac:dyDescent="0.2">
      <c r="A5" s="196" t="s">
        <v>18</v>
      </c>
      <c r="B5" s="196" t="s">
        <v>19</v>
      </c>
      <c r="C5" s="197">
        <v>24215242.050000001</v>
      </c>
      <c r="D5" s="199">
        <v>266</v>
      </c>
      <c r="E5" s="197">
        <v>-3810525.18</v>
      </c>
      <c r="F5" s="198">
        <v>0</v>
      </c>
      <c r="G5" s="197">
        <v>20404716.870000001</v>
      </c>
      <c r="H5" s="199">
        <v>266</v>
      </c>
    </row>
    <row r="6" spans="1:9" x14ac:dyDescent="0.2">
      <c r="A6" s="196" t="s">
        <v>28</v>
      </c>
      <c r="B6" s="196" t="s">
        <v>29</v>
      </c>
      <c r="C6" s="197">
        <v>53310563.490000002</v>
      </c>
      <c r="D6" s="199">
        <v>581</v>
      </c>
      <c r="E6" s="197">
        <v>-1400792.34</v>
      </c>
      <c r="F6" s="198">
        <v>0</v>
      </c>
      <c r="G6" s="197">
        <v>51909771.149999999</v>
      </c>
      <c r="H6" s="199">
        <v>581</v>
      </c>
    </row>
    <row r="7" spans="1:9" x14ac:dyDescent="0.2">
      <c r="A7" s="196" t="s">
        <v>32</v>
      </c>
      <c r="B7" s="196" t="s">
        <v>33</v>
      </c>
      <c r="C7" s="197">
        <v>30318992.59</v>
      </c>
      <c r="D7" s="199">
        <v>340</v>
      </c>
      <c r="E7" s="197">
        <v>-1989176.28</v>
      </c>
      <c r="F7" s="198">
        <v>-1</v>
      </c>
      <c r="G7" s="197">
        <v>28329816.309999999</v>
      </c>
      <c r="H7" s="199">
        <v>339</v>
      </c>
    </row>
    <row r="8" spans="1:9" ht="22.5" x14ac:dyDescent="0.2">
      <c r="A8" s="196" t="s">
        <v>34</v>
      </c>
      <c r="B8" s="196" t="s">
        <v>35</v>
      </c>
      <c r="C8" s="197">
        <v>12427241.92</v>
      </c>
      <c r="D8" s="199">
        <v>124</v>
      </c>
      <c r="E8" s="197">
        <v>507019.41</v>
      </c>
      <c r="F8" s="198">
        <v>0</v>
      </c>
      <c r="G8" s="197">
        <v>12934261.33</v>
      </c>
      <c r="H8" s="199">
        <v>124</v>
      </c>
    </row>
    <row r="9" spans="1:9" x14ac:dyDescent="0.2">
      <c r="A9" s="196" t="s">
        <v>36</v>
      </c>
      <c r="B9" s="196" t="s">
        <v>37</v>
      </c>
      <c r="C9" s="197">
        <v>23606922.859999999</v>
      </c>
      <c r="D9" s="199">
        <v>272</v>
      </c>
      <c r="E9" s="197">
        <v>-470644.67</v>
      </c>
      <c r="F9" s="198">
        <v>0</v>
      </c>
      <c r="G9" s="197">
        <v>23136278.190000001</v>
      </c>
      <c r="H9" s="199">
        <v>272</v>
      </c>
    </row>
    <row r="10" spans="1:9" ht="22.5" x14ac:dyDescent="0.2">
      <c r="A10" s="196" t="s">
        <v>199</v>
      </c>
      <c r="B10" s="196" t="s">
        <v>200</v>
      </c>
      <c r="C10" s="197">
        <v>3393591.41</v>
      </c>
      <c r="D10" s="199">
        <v>23</v>
      </c>
      <c r="E10" s="197">
        <v>-475963.85</v>
      </c>
      <c r="F10" s="198">
        <v>-4</v>
      </c>
      <c r="G10" s="197">
        <v>2917627.56</v>
      </c>
      <c r="H10" s="199">
        <v>19</v>
      </c>
    </row>
    <row r="11" spans="1:9" ht="22.5" x14ac:dyDescent="0.2">
      <c r="A11" s="196" t="s">
        <v>201</v>
      </c>
      <c r="B11" s="196" t="s">
        <v>202</v>
      </c>
      <c r="C11" s="197">
        <v>426001958.14999998</v>
      </c>
      <c r="D11" s="198">
        <v>4303</v>
      </c>
      <c r="E11" s="197">
        <v>-632458.67000000004</v>
      </c>
      <c r="F11" s="198">
        <v>99</v>
      </c>
      <c r="G11" s="197">
        <v>425369499.48000002</v>
      </c>
      <c r="H11" s="199">
        <v>4402</v>
      </c>
    </row>
    <row r="12" spans="1:9" x14ac:dyDescent="0.2">
      <c r="A12" s="196" t="s">
        <v>203</v>
      </c>
      <c r="B12" s="196" t="s">
        <v>204</v>
      </c>
      <c r="C12" s="197">
        <v>126112894.98</v>
      </c>
      <c r="D12" s="199">
        <v>938</v>
      </c>
      <c r="E12" s="197">
        <v>-6896177.2999999998</v>
      </c>
      <c r="F12" s="198">
        <v>-94</v>
      </c>
      <c r="G12" s="197">
        <v>119216717.68000001</v>
      </c>
      <c r="H12" s="199">
        <v>844</v>
      </c>
    </row>
    <row r="13" spans="1:9" x14ac:dyDescent="0.2">
      <c r="A13" s="375" t="s">
        <v>100</v>
      </c>
      <c r="B13" s="375"/>
      <c r="C13" s="197">
        <v>699387407.45000005</v>
      </c>
      <c r="D13" s="198">
        <v>6847</v>
      </c>
      <c r="E13" s="197">
        <v>-15168718.880000001</v>
      </c>
      <c r="F13" s="198">
        <v>0</v>
      </c>
      <c r="G13" s="197">
        <v>684218688.57000005</v>
      </c>
      <c r="H13" s="198">
        <v>6847</v>
      </c>
    </row>
  </sheetData>
  <mergeCells count="8">
    <mergeCell ref="A13:B1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/>
  <dimension ref="A1:I293"/>
  <sheetViews>
    <sheetView view="pageBreakPreview" zoomScale="110" zoomScaleNormal="100" zoomScaleSheetLayoutView="11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35" sqref="I35"/>
    </sheetView>
  </sheetViews>
  <sheetFormatPr defaultColWidth="10.5" defaultRowHeight="11.25" x14ac:dyDescent="0.2"/>
  <cols>
    <col min="1" max="1" width="11.33203125" style="6" customWidth="1"/>
    <col min="2" max="2" width="33.6640625" style="6" customWidth="1"/>
    <col min="3" max="3" width="14.1640625" style="6" customWidth="1"/>
    <col min="4" max="4" width="8.5" style="6" customWidth="1"/>
    <col min="5" max="5" width="13.1640625" style="200" customWidth="1"/>
    <col min="6" max="6" width="8.5" style="6" customWidth="1"/>
    <col min="7" max="7" width="15" style="201" customWidth="1"/>
    <col min="8" max="8" width="8.5" style="1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284</v>
      </c>
      <c r="G1" s="369"/>
      <c r="H1" s="369"/>
    </row>
    <row r="2" spans="1:9" s="168" customFormat="1" ht="60.75" customHeight="1" x14ac:dyDescent="0.2">
      <c r="A2" s="370" t="s">
        <v>588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277</v>
      </c>
      <c r="E4" s="170" t="s">
        <v>107</v>
      </c>
      <c r="F4" s="170" t="s">
        <v>277</v>
      </c>
      <c r="G4" s="170" t="s">
        <v>107</v>
      </c>
      <c r="H4" s="170" t="s">
        <v>277</v>
      </c>
    </row>
    <row r="5" spans="1:9" x14ac:dyDescent="0.2">
      <c r="A5" s="196" t="s">
        <v>2</v>
      </c>
      <c r="B5" s="196" t="s">
        <v>3</v>
      </c>
      <c r="C5" s="197">
        <v>6074702.5899999999</v>
      </c>
      <c r="D5" s="198">
        <v>4716</v>
      </c>
      <c r="E5" s="197">
        <v>535557.74</v>
      </c>
      <c r="F5" s="198">
        <v>349</v>
      </c>
      <c r="G5" s="197">
        <v>6610260.3300000001</v>
      </c>
      <c r="H5" s="198">
        <v>5065</v>
      </c>
    </row>
    <row r="6" spans="1:9" x14ac:dyDescent="0.2">
      <c r="A6" s="196" t="s">
        <v>4</v>
      </c>
      <c r="B6" s="196" t="s">
        <v>5</v>
      </c>
      <c r="C6" s="197">
        <v>1005396.14</v>
      </c>
      <c r="D6" s="199">
        <v>870</v>
      </c>
      <c r="E6" s="197">
        <v>-45710.78</v>
      </c>
      <c r="F6" s="198">
        <v>0</v>
      </c>
      <c r="G6" s="197">
        <v>959685.36</v>
      </c>
      <c r="H6" s="198">
        <v>870</v>
      </c>
    </row>
    <row r="7" spans="1:9" x14ac:dyDescent="0.2">
      <c r="A7" s="196" t="s">
        <v>114</v>
      </c>
      <c r="B7" s="196" t="s">
        <v>115</v>
      </c>
      <c r="C7" s="197">
        <v>45439.69</v>
      </c>
      <c r="D7" s="199">
        <v>29</v>
      </c>
      <c r="E7" s="197">
        <v>2189.44</v>
      </c>
      <c r="F7" s="198">
        <v>26</v>
      </c>
      <c r="G7" s="197">
        <v>47629.13</v>
      </c>
      <c r="H7" s="198">
        <v>55</v>
      </c>
    </row>
    <row r="8" spans="1:9" x14ac:dyDescent="0.2">
      <c r="A8" s="196" t="s">
        <v>16</v>
      </c>
      <c r="B8" s="196" t="s">
        <v>17</v>
      </c>
      <c r="C8" s="197">
        <v>28680743.649999999</v>
      </c>
      <c r="D8" s="198">
        <v>16744</v>
      </c>
      <c r="E8" s="197">
        <v>2253363.48</v>
      </c>
      <c r="F8" s="198">
        <v>1007</v>
      </c>
      <c r="G8" s="197">
        <v>30934107.129999999</v>
      </c>
      <c r="H8" s="198">
        <v>17751</v>
      </c>
    </row>
    <row r="9" spans="1:9" ht="22.5" x14ac:dyDescent="0.2">
      <c r="A9" s="196" t="s">
        <v>20</v>
      </c>
      <c r="B9" s="196" t="s">
        <v>21</v>
      </c>
      <c r="C9" s="197">
        <v>19843677.859999999</v>
      </c>
      <c r="D9" s="198">
        <v>13482</v>
      </c>
      <c r="E9" s="197">
        <v>957055.54</v>
      </c>
      <c r="F9" s="198">
        <v>425</v>
      </c>
      <c r="G9" s="197">
        <v>20800733.399999999</v>
      </c>
      <c r="H9" s="198">
        <v>13907</v>
      </c>
    </row>
    <row r="10" spans="1:9" x14ac:dyDescent="0.2">
      <c r="A10" s="196" t="s">
        <v>24</v>
      </c>
      <c r="B10" s="196" t="s">
        <v>25</v>
      </c>
      <c r="C10" s="197">
        <v>10798150.380000001</v>
      </c>
      <c r="D10" s="198">
        <v>8858</v>
      </c>
      <c r="E10" s="197">
        <v>-1974850.84</v>
      </c>
      <c r="F10" s="198">
        <v>-1112</v>
      </c>
      <c r="G10" s="197">
        <v>8823299.5399999991</v>
      </c>
      <c r="H10" s="198">
        <v>7746</v>
      </c>
    </row>
    <row r="11" spans="1:9" x14ac:dyDescent="0.2">
      <c r="A11" s="196" t="s">
        <v>28</v>
      </c>
      <c r="B11" s="196" t="s">
        <v>29</v>
      </c>
      <c r="C11" s="197">
        <v>12472074.460000001</v>
      </c>
      <c r="D11" s="198">
        <v>6464</v>
      </c>
      <c r="E11" s="197">
        <v>1680455.17</v>
      </c>
      <c r="F11" s="198">
        <v>290</v>
      </c>
      <c r="G11" s="197">
        <v>14152529.630000001</v>
      </c>
      <c r="H11" s="198">
        <v>6754</v>
      </c>
    </row>
    <row r="12" spans="1:9" x14ac:dyDescent="0.2">
      <c r="A12" s="196" t="s">
        <v>32</v>
      </c>
      <c r="B12" s="196" t="s">
        <v>33</v>
      </c>
      <c r="C12" s="197">
        <v>1838438.57</v>
      </c>
      <c r="D12" s="198">
        <v>1323</v>
      </c>
      <c r="E12" s="197">
        <v>-178508.73</v>
      </c>
      <c r="F12" s="198">
        <v>0</v>
      </c>
      <c r="G12" s="197">
        <v>1659929.84</v>
      </c>
      <c r="H12" s="198">
        <v>1323</v>
      </c>
    </row>
    <row r="13" spans="1:9" ht="22.5" x14ac:dyDescent="0.2">
      <c r="A13" s="196" t="s">
        <v>34</v>
      </c>
      <c r="B13" s="196" t="s">
        <v>35</v>
      </c>
      <c r="C13" s="197">
        <v>13979250.58</v>
      </c>
      <c r="D13" s="198">
        <v>7153</v>
      </c>
      <c r="E13" s="197">
        <v>1247298.48</v>
      </c>
      <c r="F13" s="198">
        <v>996</v>
      </c>
      <c r="G13" s="197">
        <v>15226549.060000001</v>
      </c>
      <c r="H13" s="198">
        <v>8149</v>
      </c>
    </row>
    <row r="14" spans="1:9" x14ac:dyDescent="0.2">
      <c r="A14" s="196" t="s">
        <v>36</v>
      </c>
      <c r="B14" s="196" t="s">
        <v>37</v>
      </c>
      <c r="C14" s="197">
        <v>5683481.6500000004</v>
      </c>
      <c r="D14" s="198">
        <v>3913</v>
      </c>
      <c r="E14" s="197">
        <v>1522466.76</v>
      </c>
      <c r="F14" s="198">
        <v>790</v>
      </c>
      <c r="G14" s="197">
        <v>7205948.4100000001</v>
      </c>
      <c r="H14" s="198">
        <v>4703</v>
      </c>
    </row>
    <row r="15" spans="1:9" x14ac:dyDescent="0.2">
      <c r="A15" s="196" t="s">
        <v>38</v>
      </c>
      <c r="B15" s="196" t="s">
        <v>39</v>
      </c>
      <c r="C15" s="197">
        <v>4287100.58</v>
      </c>
      <c r="D15" s="198">
        <v>2673</v>
      </c>
      <c r="E15" s="197">
        <v>124519.41</v>
      </c>
      <c r="F15" s="198">
        <v>0</v>
      </c>
      <c r="G15" s="197">
        <v>4411619.99</v>
      </c>
      <c r="H15" s="198">
        <v>2673</v>
      </c>
    </row>
    <row r="16" spans="1:9" x14ac:dyDescent="0.2">
      <c r="A16" s="196" t="s">
        <v>40</v>
      </c>
      <c r="B16" s="196" t="s">
        <v>41</v>
      </c>
      <c r="C16" s="197">
        <v>842631.28</v>
      </c>
      <c r="D16" s="199">
        <v>606</v>
      </c>
      <c r="E16" s="197">
        <v>-242326.42</v>
      </c>
      <c r="F16" s="198">
        <v>0</v>
      </c>
      <c r="G16" s="197">
        <v>600304.86</v>
      </c>
      <c r="H16" s="198">
        <v>606</v>
      </c>
    </row>
    <row r="17" spans="1:8" x14ac:dyDescent="0.2">
      <c r="A17" s="196" t="s">
        <v>42</v>
      </c>
      <c r="B17" s="196" t="s">
        <v>43</v>
      </c>
      <c r="C17" s="197">
        <v>1252484.99</v>
      </c>
      <c r="D17" s="199">
        <v>788</v>
      </c>
      <c r="E17" s="197">
        <v>-213271.76</v>
      </c>
      <c r="F17" s="198">
        <v>0</v>
      </c>
      <c r="G17" s="197">
        <v>1039213.23</v>
      </c>
      <c r="H17" s="198">
        <v>788</v>
      </c>
    </row>
    <row r="18" spans="1:8" x14ac:dyDescent="0.2">
      <c r="A18" s="196" t="s">
        <v>44</v>
      </c>
      <c r="B18" s="196" t="s">
        <v>45</v>
      </c>
      <c r="C18" s="197">
        <v>1083054.3500000001</v>
      </c>
      <c r="D18" s="199">
        <v>735</v>
      </c>
      <c r="E18" s="197">
        <v>-290354.90000000002</v>
      </c>
      <c r="F18" s="198">
        <v>0</v>
      </c>
      <c r="G18" s="197">
        <v>792699.45</v>
      </c>
      <c r="H18" s="198">
        <v>735</v>
      </c>
    </row>
    <row r="19" spans="1:8" ht="22.5" x14ac:dyDescent="0.2">
      <c r="A19" s="196" t="s">
        <v>46</v>
      </c>
      <c r="B19" s="196" t="s">
        <v>47</v>
      </c>
      <c r="C19" s="197">
        <v>2465924.37</v>
      </c>
      <c r="D19" s="198">
        <v>2173</v>
      </c>
      <c r="E19" s="197">
        <v>-681513.29</v>
      </c>
      <c r="F19" s="198">
        <v>0</v>
      </c>
      <c r="G19" s="197">
        <v>1784411.08</v>
      </c>
      <c r="H19" s="198">
        <v>2173</v>
      </c>
    </row>
    <row r="20" spans="1:8" x14ac:dyDescent="0.2">
      <c r="A20" s="196" t="s">
        <v>48</v>
      </c>
      <c r="B20" s="196" t="s">
        <v>49</v>
      </c>
      <c r="C20" s="197">
        <v>4899651.92</v>
      </c>
      <c r="D20" s="198">
        <v>2775</v>
      </c>
      <c r="E20" s="197">
        <v>103101.86</v>
      </c>
      <c r="F20" s="198">
        <v>0</v>
      </c>
      <c r="G20" s="197">
        <v>5002753.78</v>
      </c>
      <c r="H20" s="198">
        <v>2775</v>
      </c>
    </row>
    <row r="21" spans="1:8" x14ac:dyDescent="0.2">
      <c r="A21" s="196" t="s">
        <v>50</v>
      </c>
      <c r="B21" s="196" t="s">
        <v>51</v>
      </c>
      <c r="C21" s="197">
        <v>1642076.73</v>
      </c>
      <c r="D21" s="198">
        <v>1016</v>
      </c>
      <c r="E21" s="197">
        <v>328306.32</v>
      </c>
      <c r="F21" s="198">
        <v>212</v>
      </c>
      <c r="G21" s="197">
        <v>1970383.05</v>
      </c>
      <c r="H21" s="198">
        <v>1228</v>
      </c>
    </row>
    <row r="22" spans="1:8" x14ac:dyDescent="0.2">
      <c r="A22" s="196" t="s">
        <v>52</v>
      </c>
      <c r="B22" s="196" t="s">
        <v>53</v>
      </c>
      <c r="C22" s="197">
        <v>1381119.26</v>
      </c>
      <c r="D22" s="198">
        <v>1332</v>
      </c>
      <c r="E22" s="197">
        <v>158915.67000000001</v>
      </c>
      <c r="F22" s="198">
        <v>47</v>
      </c>
      <c r="G22" s="197">
        <v>1540034.93</v>
      </c>
      <c r="H22" s="198">
        <v>1379</v>
      </c>
    </row>
    <row r="23" spans="1:8" x14ac:dyDescent="0.2">
      <c r="A23" s="196" t="s">
        <v>54</v>
      </c>
      <c r="B23" s="196" t="s">
        <v>55</v>
      </c>
      <c r="C23" s="197">
        <v>3996094.71</v>
      </c>
      <c r="D23" s="198">
        <v>3625</v>
      </c>
      <c r="E23" s="197">
        <v>-896556.34</v>
      </c>
      <c r="F23" s="198">
        <v>0</v>
      </c>
      <c r="G23" s="197">
        <v>3099538.37</v>
      </c>
      <c r="H23" s="198">
        <v>3625</v>
      </c>
    </row>
    <row r="24" spans="1:8" x14ac:dyDescent="0.2">
      <c r="A24" s="196" t="s">
        <v>56</v>
      </c>
      <c r="B24" s="196" t="s">
        <v>57</v>
      </c>
      <c r="C24" s="197">
        <v>2683416.4</v>
      </c>
      <c r="D24" s="198">
        <v>1612</v>
      </c>
      <c r="E24" s="197">
        <v>133864.29</v>
      </c>
      <c r="F24" s="198">
        <v>140</v>
      </c>
      <c r="G24" s="197">
        <v>2817280.69</v>
      </c>
      <c r="H24" s="198">
        <v>1752</v>
      </c>
    </row>
    <row r="25" spans="1:8" x14ac:dyDescent="0.2">
      <c r="A25" s="196" t="s">
        <v>58</v>
      </c>
      <c r="B25" s="196" t="s">
        <v>59</v>
      </c>
      <c r="C25" s="197">
        <v>1334887.01</v>
      </c>
      <c r="D25" s="198">
        <v>1429</v>
      </c>
      <c r="E25" s="197">
        <v>251915.06</v>
      </c>
      <c r="F25" s="198">
        <v>216</v>
      </c>
      <c r="G25" s="197">
        <v>1586802.07</v>
      </c>
      <c r="H25" s="198">
        <v>1645</v>
      </c>
    </row>
    <row r="26" spans="1:8" x14ac:dyDescent="0.2">
      <c r="A26" s="196" t="s">
        <v>60</v>
      </c>
      <c r="B26" s="196" t="s">
        <v>61</v>
      </c>
      <c r="C26" s="197">
        <v>4281382.9800000004</v>
      </c>
      <c r="D26" s="198">
        <v>1773</v>
      </c>
      <c r="E26" s="197">
        <v>421930</v>
      </c>
      <c r="F26" s="198">
        <v>145</v>
      </c>
      <c r="G26" s="197">
        <v>4703312.9800000004</v>
      </c>
      <c r="H26" s="198">
        <v>1918</v>
      </c>
    </row>
    <row r="27" spans="1:8" x14ac:dyDescent="0.2">
      <c r="A27" s="196" t="s">
        <v>62</v>
      </c>
      <c r="B27" s="196" t="s">
        <v>63</v>
      </c>
      <c r="C27" s="197">
        <v>2578021.2599999998</v>
      </c>
      <c r="D27" s="198">
        <v>1290</v>
      </c>
      <c r="E27" s="197">
        <v>271454.71000000002</v>
      </c>
      <c r="F27" s="198">
        <v>140</v>
      </c>
      <c r="G27" s="197">
        <v>2849475.97</v>
      </c>
      <c r="H27" s="198">
        <v>1430</v>
      </c>
    </row>
    <row r="28" spans="1:8" x14ac:dyDescent="0.2">
      <c r="A28" s="196" t="s">
        <v>64</v>
      </c>
      <c r="B28" s="196" t="s">
        <v>65</v>
      </c>
      <c r="C28" s="197">
        <v>11016932.01</v>
      </c>
      <c r="D28" s="198">
        <v>8326</v>
      </c>
      <c r="E28" s="197">
        <v>551477.18999999994</v>
      </c>
      <c r="F28" s="198">
        <v>294</v>
      </c>
      <c r="G28" s="197">
        <v>11568409.199999999</v>
      </c>
      <c r="H28" s="198">
        <v>8620</v>
      </c>
    </row>
    <row r="29" spans="1:8" x14ac:dyDescent="0.2">
      <c r="A29" s="196" t="s">
        <v>66</v>
      </c>
      <c r="B29" s="196" t="s">
        <v>67</v>
      </c>
      <c r="C29" s="197">
        <v>1308349.6499999999</v>
      </c>
      <c r="D29" s="199">
        <v>835</v>
      </c>
      <c r="E29" s="197">
        <v>12264.89</v>
      </c>
      <c r="F29" s="198">
        <v>0</v>
      </c>
      <c r="G29" s="197">
        <v>1320614.54</v>
      </c>
      <c r="H29" s="198">
        <v>835</v>
      </c>
    </row>
    <row r="30" spans="1:8" x14ac:dyDescent="0.2">
      <c r="A30" s="196" t="s">
        <v>68</v>
      </c>
      <c r="B30" s="196" t="s">
        <v>69</v>
      </c>
      <c r="C30" s="197">
        <v>3106183.95</v>
      </c>
      <c r="D30" s="198">
        <v>1756</v>
      </c>
      <c r="E30" s="197">
        <v>706026.06</v>
      </c>
      <c r="F30" s="198">
        <v>24</v>
      </c>
      <c r="G30" s="197">
        <v>3812210.01</v>
      </c>
      <c r="H30" s="198">
        <v>1780</v>
      </c>
    </row>
    <row r="31" spans="1:8" x14ac:dyDescent="0.2">
      <c r="A31" s="196" t="s">
        <v>70</v>
      </c>
      <c r="B31" s="196" t="s">
        <v>71</v>
      </c>
      <c r="C31" s="197">
        <v>2339076.58</v>
      </c>
      <c r="D31" s="198">
        <v>1653</v>
      </c>
      <c r="E31" s="197">
        <v>-423872.5</v>
      </c>
      <c r="F31" s="198">
        <v>32</v>
      </c>
      <c r="G31" s="197">
        <v>1915204.08</v>
      </c>
      <c r="H31" s="198">
        <v>1685</v>
      </c>
    </row>
    <row r="32" spans="1:8" x14ac:dyDescent="0.2">
      <c r="A32" s="196" t="s">
        <v>72</v>
      </c>
      <c r="B32" s="196" t="s">
        <v>73</v>
      </c>
      <c r="C32" s="197">
        <v>3070165.06</v>
      </c>
      <c r="D32" s="198">
        <v>2309</v>
      </c>
      <c r="E32" s="197">
        <v>-658520.03</v>
      </c>
      <c r="F32" s="198">
        <v>0</v>
      </c>
      <c r="G32" s="197">
        <v>2411645.0299999998</v>
      </c>
      <c r="H32" s="198">
        <v>2309</v>
      </c>
    </row>
    <row r="33" spans="1:8" x14ac:dyDescent="0.2">
      <c r="A33" s="196" t="s">
        <v>74</v>
      </c>
      <c r="B33" s="196" t="s">
        <v>75</v>
      </c>
      <c r="C33" s="197">
        <v>1348261.62</v>
      </c>
      <c r="D33" s="199">
        <v>768</v>
      </c>
      <c r="E33" s="197">
        <v>181509.17</v>
      </c>
      <c r="F33" s="198">
        <v>55</v>
      </c>
      <c r="G33" s="197">
        <v>1529770.79</v>
      </c>
      <c r="H33" s="198">
        <v>823</v>
      </c>
    </row>
    <row r="34" spans="1:8" x14ac:dyDescent="0.2">
      <c r="A34" s="196" t="s">
        <v>76</v>
      </c>
      <c r="B34" s="196" t="s">
        <v>77</v>
      </c>
      <c r="C34" s="197">
        <v>6222100.2000000002</v>
      </c>
      <c r="D34" s="198">
        <v>2941</v>
      </c>
      <c r="E34" s="197">
        <v>1130425.55</v>
      </c>
      <c r="F34" s="198">
        <v>479</v>
      </c>
      <c r="G34" s="197">
        <v>7352525.75</v>
      </c>
      <c r="H34" s="198">
        <v>3420</v>
      </c>
    </row>
    <row r="35" spans="1:8" x14ac:dyDescent="0.2">
      <c r="A35" s="196" t="s">
        <v>78</v>
      </c>
      <c r="B35" s="196" t="s">
        <v>79</v>
      </c>
      <c r="C35" s="197">
        <v>4436923.22</v>
      </c>
      <c r="D35" s="198">
        <v>3222</v>
      </c>
      <c r="E35" s="197">
        <v>-810049.8</v>
      </c>
      <c r="F35" s="198">
        <v>0</v>
      </c>
      <c r="G35" s="197">
        <v>3626873.42</v>
      </c>
      <c r="H35" s="198">
        <v>3222</v>
      </c>
    </row>
    <row r="36" spans="1:8" x14ac:dyDescent="0.2">
      <c r="A36" s="196" t="s">
        <v>80</v>
      </c>
      <c r="B36" s="196" t="s">
        <v>81</v>
      </c>
      <c r="C36" s="197">
        <v>1414053.25</v>
      </c>
      <c r="D36" s="199">
        <v>938</v>
      </c>
      <c r="E36" s="197">
        <v>-18375.73</v>
      </c>
      <c r="F36" s="198">
        <v>0</v>
      </c>
      <c r="G36" s="197">
        <v>1395677.52</v>
      </c>
      <c r="H36" s="198">
        <v>938</v>
      </c>
    </row>
    <row r="37" spans="1:8" x14ac:dyDescent="0.2">
      <c r="A37" s="196" t="s">
        <v>82</v>
      </c>
      <c r="B37" s="196" t="s">
        <v>83</v>
      </c>
      <c r="C37" s="197">
        <v>1700985.99</v>
      </c>
      <c r="D37" s="198">
        <v>1141</v>
      </c>
      <c r="E37" s="197">
        <v>-302640.68</v>
      </c>
      <c r="F37" s="198">
        <v>46</v>
      </c>
      <c r="G37" s="197">
        <v>1398345.31</v>
      </c>
      <c r="H37" s="198">
        <v>1187</v>
      </c>
    </row>
    <row r="38" spans="1:8" x14ac:dyDescent="0.2">
      <c r="A38" s="196" t="s">
        <v>84</v>
      </c>
      <c r="B38" s="196" t="s">
        <v>85</v>
      </c>
      <c r="C38" s="197">
        <v>1922024.63</v>
      </c>
      <c r="D38" s="198">
        <v>1007</v>
      </c>
      <c r="E38" s="197">
        <v>-68091.91</v>
      </c>
      <c r="F38" s="198">
        <v>22</v>
      </c>
      <c r="G38" s="197">
        <v>1853932.72</v>
      </c>
      <c r="H38" s="198">
        <v>1029</v>
      </c>
    </row>
    <row r="39" spans="1:8" x14ac:dyDescent="0.2">
      <c r="A39" s="196" t="s">
        <v>86</v>
      </c>
      <c r="B39" s="196" t="s">
        <v>87</v>
      </c>
      <c r="C39" s="197">
        <v>1991511.86</v>
      </c>
      <c r="D39" s="198">
        <v>1271</v>
      </c>
      <c r="E39" s="197">
        <v>189300.21</v>
      </c>
      <c r="F39" s="198">
        <v>34</v>
      </c>
      <c r="G39" s="197">
        <v>2180812.0699999998</v>
      </c>
      <c r="H39" s="198">
        <v>1305</v>
      </c>
    </row>
    <row r="40" spans="1:8" ht="22.5" x14ac:dyDescent="0.2">
      <c r="A40" s="196" t="s">
        <v>88</v>
      </c>
      <c r="B40" s="196" t="s">
        <v>89</v>
      </c>
      <c r="C40" s="197">
        <v>10785.93</v>
      </c>
      <c r="D40" s="199">
        <v>6</v>
      </c>
      <c r="E40" s="197">
        <v>4706.79</v>
      </c>
      <c r="F40" s="198">
        <v>2</v>
      </c>
      <c r="G40" s="197">
        <v>15492.72</v>
      </c>
      <c r="H40" s="198">
        <v>8</v>
      </c>
    </row>
    <row r="41" spans="1:8" ht="22.5" x14ac:dyDescent="0.2">
      <c r="A41" s="196" t="s">
        <v>90</v>
      </c>
      <c r="B41" s="196" t="s">
        <v>167</v>
      </c>
      <c r="C41" s="197">
        <v>5968268.04</v>
      </c>
      <c r="D41" s="198">
        <v>3809</v>
      </c>
      <c r="E41" s="197">
        <v>-153460.24</v>
      </c>
      <c r="F41" s="198">
        <v>0</v>
      </c>
      <c r="G41" s="197">
        <v>5814807.7999999998</v>
      </c>
      <c r="H41" s="198">
        <v>3809</v>
      </c>
    </row>
    <row r="42" spans="1:8" x14ac:dyDescent="0.2">
      <c r="A42" s="196" t="s">
        <v>164</v>
      </c>
      <c r="B42" s="196" t="s">
        <v>168</v>
      </c>
      <c r="C42" s="197">
        <v>156176.85</v>
      </c>
      <c r="D42" s="199">
        <v>139</v>
      </c>
      <c r="E42" s="197">
        <v>-41502.269999999997</v>
      </c>
      <c r="F42" s="198">
        <v>24</v>
      </c>
      <c r="G42" s="197">
        <v>114674.58</v>
      </c>
      <c r="H42" s="198">
        <v>163</v>
      </c>
    </row>
    <row r="43" spans="1:8" ht="22.5" x14ac:dyDescent="0.2">
      <c r="A43" s="196" t="s">
        <v>196</v>
      </c>
      <c r="B43" s="196" t="s">
        <v>169</v>
      </c>
      <c r="C43" s="197">
        <v>19429.38</v>
      </c>
      <c r="D43" s="199">
        <v>19</v>
      </c>
      <c r="E43" s="197">
        <v>-19429.38</v>
      </c>
      <c r="F43" s="198">
        <v>-19</v>
      </c>
      <c r="G43" s="197">
        <v>0</v>
      </c>
      <c r="H43" s="198">
        <v>0</v>
      </c>
    </row>
    <row r="44" spans="1:8" ht="22.5" x14ac:dyDescent="0.2">
      <c r="A44" s="196" t="s">
        <v>96</v>
      </c>
      <c r="B44" s="196" t="s">
        <v>97</v>
      </c>
      <c r="C44" s="197">
        <v>197093.52</v>
      </c>
      <c r="D44" s="199">
        <v>212</v>
      </c>
      <c r="E44" s="197">
        <v>-154628.12</v>
      </c>
      <c r="F44" s="198">
        <v>0</v>
      </c>
      <c r="G44" s="197">
        <v>42465.4</v>
      </c>
      <c r="H44" s="198">
        <v>212</v>
      </c>
    </row>
    <row r="45" spans="1:8" ht="22.5" x14ac:dyDescent="0.2">
      <c r="A45" s="196" t="s">
        <v>118</v>
      </c>
      <c r="B45" s="196" t="s">
        <v>170</v>
      </c>
      <c r="C45" s="197">
        <v>3215081.86</v>
      </c>
      <c r="D45" s="198">
        <v>1901</v>
      </c>
      <c r="E45" s="197">
        <v>235331.45</v>
      </c>
      <c r="F45" s="198">
        <v>83</v>
      </c>
      <c r="G45" s="197">
        <v>3450413.31</v>
      </c>
      <c r="H45" s="198">
        <v>1984</v>
      </c>
    </row>
    <row r="46" spans="1:8" x14ac:dyDescent="0.2">
      <c r="A46" s="196" t="s">
        <v>98</v>
      </c>
      <c r="B46" s="196" t="s">
        <v>99</v>
      </c>
      <c r="C46" s="197">
        <v>5709615.7000000002</v>
      </c>
      <c r="D46" s="198">
        <v>2791</v>
      </c>
      <c r="E46" s="197">
        <v>710029.27</v>
      </c>
      <c r="F46" s="198">
        <v>370</v>
      </c>
      <c r="G46" s="197">
        <v>6419644.9699999997</v>
      </c>
      <c r="H46" s="198">
        <v>3161</v>
      </c>
    </row>
    <row r="47" spans="1:8" x14ac:dyDescent="0.2">
      <c r="A47" s="375" t="s">
        <v>100</v>
      </c>
      <c r="B47" s="375"/>
      <c r="C47" s="197">
        <v>188302220.71000001</v>
      </c>
      <c r="D47" s="198">
        <v>120423</v>
      </c>
      <c r="E47" s="197">
        <v>6539800.79</v>
      </c>
      <c r="F47" s="198">
        <v>5117</v>
      </c>
      <c r="G47" s="197">
        <v>194842021.5</v>
      </c>
      <c r="H47" s="198">
        <v>125540</v>
      </c>
    </row>
    <row r="48" spans="1:8" x14ac:dyDescent="0.2">
      <c r="G48" s="200"/>
      <c r="H48" s="6"/>
    </row>
    <row r="49" spans="7:8" x14ac:dyDescent="0.2">
      <c r="G49" s="200"/>
      <c r="H49" s="6"/>
    </row>
    <row r="50" spans="7:8" x14ac:dyDescent="0.2">
      <c r="G50" s="200"/>
      <c r="H50" s="6"/>
    </row>
    <row r="51" spans="7:8" x14ac:dyDescent="0.2">
      <c r="G51" s="200"/>
      <c r="H51" s="6"/>
    </row>
    <row r="52" spans="7:8" x14ac:dyDescent="0.2">
      <c r="G52" s="200"/>
      <c r="H52" s="6"/>
    </row>
    <row r="53" spans="7:8" x14ac:dyDescent="0.2">
      <c r="G53" s="200"/>
      <c r="H53" s="6"/>
    </row>
    <row r="54" spans="7:8" x14ac:dyDescent="0.2">
      <c r="G54" s="200"/>
      <c r="H54" s="6"/>
    </row>
    <row r="55" spans="7:8" x14ac:dyDescent="0.2">
      <c r="G55" s="200"/>
      <c r="H55" s="6"/>
    </row>
    <row r="56" spans="7:8" x14ac:dyDescent="0.2">
      <c r="G56" s="200"/>
      <c r="H56" s="6"/>
    </row>
    <row r="57" spans="7:8" x14ac:dyDescent="0.2">
      <c r="G57" s="200"/>
      <c r="H57" s="6"/>
    </row>
    <row r="58" spans="7:8" x14ac:dyDescent="0.2">
      <c r="G58" s="200"/>
      <c r="H58" s="6"/>
    </row>
    <row r="59" spans="7:8" x14ac:dyDescent="0.2">
      <c r="G59" s="200"/>
      <c r="H59" s="6"/>
    </row>
    <row r="60" spans="7:8" x14ac:dyDescent="0.2">
      <c r="G60" s="200"/>
      <c r="H60" s="6"/>
    </row>
    <row r="61" spans="7:8" x14ac:dyDescent="0.2">
      <c r="G61" s="200"/>
      <c r="H61" s="6"/>
    </row>
    <row r="62" spans="7:8" x14ac:dyDescent="0.2">
      <c r="G62" s="200"/>
      <c r="H62" s="6"/>
    </row>
    <row r="63" spans="7:8" x14ac:dyDescent="0.2">
      <c r="G63" s="200"/>
      <c r="H63" s="6"/>
    </row>
    <row r="64" spans="7:8" x14ac:dyDescent="0.2">
      <c r="G64" s="200"/>
      <c r="H64" s="6"/>
    </row>
    <row r="65" spans="7:8" x14ac:dyDescent="0.2">
      <c r="G65" s="200"/>
      <c r="H65" s="6"/>
    </row>
    <row r="66" spans="7:8" x14ac:dyDescent="0.2">
      <c r="G66" s="200"/>
      <c r="H66" s="6"/>
    </row>
    <row r="67" spans="7:8" x14ac:dyDescent="0.2">
      <c r="G67" s="200"/>
      <c r="H67" s="6"/>
    </row>
    <row r="68" spans="7:8" x14ac:dyDescent="0.2">
      <c r="G68" s="200"/>
      <c r="H68" s="6"/>
    </row>
    <row r="69" spans="7:8" x14ac:dyDescent="0.2">
      <c r="G69" s="200"/>
      <c r="H69" s="6"/>
    </row>
    <row r="70" spans="7:8" x14ac:dyDescent="0.2">
      <c r="G70" s="200"/>
      <c r="H70" s="6"/>
    </row>
    <row r="71" spans="7:8" x14ac:dyDescent="0.2">
      <c r="G71" s="200"/>
      <c r="H71" s="6"/>
    </row>
    <row r="72" spans="7:8" x14ac:dyDescent="0.2">
      <c r="G72" s="200"/>
      <c r="H72" s="6"/>
    </row>
    <row r="73" spans="7:8" x14ac:dyDescent="0.2">
      <c r="G73" s="200"/>
      <c r="H73" s="6"/>
    </row>
    <row r="74" spans="7:8" x14ac:dyDescent="0.2">
      <c r="G74" s="200"/>
      <c r="H74" s="6"/>
    </row>
    <row r="75" spans="7:8" x14ac:dyDescent="0.2">
      <c r="G75" s="200"/>
      <c r="H75" s="6"/>
    </row>
    <row r="76" spans="7:8" x14ac:dyDescent="0.2">
      <c r="G76" s="200"/>
      <c r="H76" s="6"/>
    </row>
    <row r="77" spans="7:8" x14ac:dyDescent="0.2">
      <c r="G77" s="200"/>
      <c r="H77" s="6"/>
    </row>
    <row r="78" spans="7:8" x14ac:dyDescent="0.2">
      <c r="G78" s="200"/>
      <c r="H78" s="6"/>
    </row>
    <row r="79" spans="7:8" x14ac:dyDescent="0.2">
      <c r="G79" s="200"/>
      <c r="H79" s="6"/>
    </row>
    <row r="80" spans="7:8" x14ac:dyDescent="0.2">
      <c r="G80" s="200"/>
      <c r="H80" s="6"/>
    </row>
    <row r="81" spans="7:8" x14ac:dyDescent="0.2">
      <c r="G81" s="200"/>
      <c r="H81" s="6"/>
    </row>
    <row r="82" spans="7:8" x14ac:dyDescent="0.2">
      <c r="G82" s="200"/>
      <c r="H82" s="6"/>
    </row>
    <row r="83" spans="7:8" x14ac:dyDescent="0.2">
      <c r="G83" s="200"/>
      <c r="H83" s="6"/>
    </row>
    <row r="84" spans="7:8" x14ac:dyDescent="0.2">
      <c r="G84" s="200"/>
      <c r="H84" s="6"/>
    </row>
    <row r="85" spans="7:8" x14ac:dyDescent="0.2">
      <c r="G85" s="200"/>
      <c r="H85" s="6"/>
    </row>
    <row r="86" spans="7:8" x14ac:dyDescent="0.2">
      <c r="G86" s="200"/>
      <c r="H86" s="6"/>
    </row>
    <row r="87" spans="7:8" x14ac:dyDescent="0.2">
      <c r="G87" s="200"/>
      <c r="H87" s="6"/>
    </row>
    <row r="88" spans="7:8" x14ac:dyDescent="0.2">
      <c r="G88" s="200"/>
      <c r="H88" s="6"/>
    </row>
    <row r="89" spans="7:8" x14ac:dyDescent="0.2">
      <c r="G89" s="200"/>
      <c r="H89" s="6"/>
    </row>
    <row r="90" spans="7:8" x14ac:dyDescent="0.2">
      <c r="G90" s="200"/>
      <c r="H90" s="6"/>
    </row>
    <row r="91" spans="7:8" x14ac:dyDescent="0.2">
      <c r="G91" s="200"/>
      <c r="H91" s="6"/>
    </row>
    <row r="92" spans="7:8" x14ac:dyDescent="0.2">
      <c r="G92" s="200"/>
      <c r="H92" s="6"/>
    </row>
    <row r="93" spans="7:8" x14ac:dyDescent="0.2">
      <c r="G93" s="200"/>
      <c r="H93" s="6"/>
    </row>
    <row r="94" spans="7:8" x14ac:dyDescent="0.2">
      <c r="G94" s="200"/>
      <c r="H94" s="6"/>
    </row>
    <row r="95" spans="7:8" x14ac:dyDescent="0.2">
      <c r="G95" s="200"/>
      <c r="H95" s="6"/>
    </row>
    <row r="96" spans="7:8" x14ac:dyDescent="0.2">
      <c r="G96" s="200"/>
      <c r="H96" s="6"/>
    </row>
    <row r="97" spans="7:8" x14ac:dyDescent="0.2">
      <c r="G97" s="200"/>
      <c r="H97" s="6"/>
    </row>
    <row r="98" spans="7:8" x14ac:dyDescent="0.2">
      <c r="G98" s="200"/>
      <c r="H98" s="6"/>
    </row>
    <row r="99" spans="7:8" x14ac:dyDescent="0.2">
      <c r="G99" s="200"/>
      <c r="H99" s="6"/>
    </row>
    <row r="100" spans="7:8" x14ac:dyDescent="0.2">
      <c r="G100" s="200"/>
      <c r="H100" s="6"/>
    </row>
    <row r="101" spans="7:8" x14ac:dyDescent="0.2">
      <c r="G101" s="200"/>
      <c r="H101" s="6"/>
    </row>
    <row r="102" spans="7:8" x14ac:dyDescent="0.2">
      <c r="G102" s="200"/>
      <c r="H102" s="6"/>
    </row>
    <row r="103" spans="7:8" x14ac:dyDescent="0.2">
      <c r="G103" s="200"/>
      <c r="H103" s="6"/>
    </row>
    <row r="104" spans="7:8" x14ac:dyDescent="0.2">
      <c r="G104" s="200"/>
      <c r="H104" s="6"/>
    </row>
    <row r="105" spans="7:8" x14ac:dyDescent="0.2">
      <c r="G105" s="200"/>
      <c r="H105" s="6"/>
    </row>
    <row r="106" spans="7:8" x14ac:dyDescent="0.2">
      <c r="G106" s="200"/>
      <c r="H106" s="6"/>
    </row>
    <row r="107" spans="7:8" x14ac:dyDescent="0.2">
      <c r="G107" s="200"/>
      <c r="H107" s="6"/>
    </row>
    <row r="108" spans="7:8" x14ac:dyDescent="0.2">
      <c r="G108" s="200"/>
      <c r="H108" s="6"/>
    </row>
    <row r="109" spans="7:8" x14ac:dyDescent="0.2">
      <c r="G109" s="200"/>
      <c r="H109" s="6"/>
    </row>
    <row r="110" spans="7:8" x14ac:dyDescent="0.2">
      <c r="G110" s="200"/>
      <c r="H110" s="6"/>
    </row>
    <row r="111" spans="7:8" x14ac:dyDescent="0.2">
      <c r="G111" s="200"/>
      <c r="H111" s="6"/>
    </row>
    <row r="112" spans="7:8" x14ac:dyDescent="0.2">
      <c r="G112" s="200"/>
      <c r="H112" s="6"/>
    </row>
    <row r="113" spans="7:8" x14ac:dyDescent="0.2">
      <c r="G113" s="200"/>
      <c r="H113" s="6"/>
    </row>
    <row r="114" spans="7:8" x14ac:dyDescent="0.2">
      <c r="G114" s="200"/>
      <c r="H114" s="6"/>
    </row>
    <row r="115" spans="7:8" x14ac:dyDescent="0.2">
      <c r="G115" s="200"/>
      <c r="H115" s="6"/>
    </row>
    <row r="116" spans="7:8" x14ac:dyDescent="0.2">
      <c r="G116" s="200"/>
      <c r="H116" s="6"/>
    </row>
    <row r="117" spans="7:8" x14ac:dyDescent="0.2">
      <c r="G117" s="200"/>
      <c r="H117" s="6"/>
    </row>
    <row r="118" spans="7:8" x14ac:dyDescent="0.2">
      <c r="G118" s="200"/>
      <c r="H118" s="6"/>
    </row>
    <row r="119" spans="7:8" x14ac:dyDescent="0.2">
      <c r="G119" s="200"/>
      <c r="H119" s="6"/>
    </row>
    <row r="120" spans="7:8" x14ac:dyDescent="0.2">
      <c r="G120" s="200"/>
      <c r="H120" s="6"/>
    </row>
    <row r="121" spans="7:8" x14ac:dyDescent="0.2">
      <c r="G121" s="200"/>
      <c r="H121" s="6"/>
    </row>
    <row r="122" spans="7:8" x14ac:dyDescent="0.2">
      <c r="G122" s="200"/>
      <c r="H122" s="6"/>
    </row>
    <row r="123" spans="7:8" x14ac:dyDescent="0.2">
      <c r="G123" s="200"/>
      <c r="H123" s="6"/>
    </row>
    <row r="124" spans="7:8" x14ac:dyDescent="0.2">
      <c r="G124" s="200"/>
      <c r="H124" s="6"/>
    </row>
    <row r="125" spans="7:8" x14ac:dyDescent="0.2">
      <c r="G125" s="200"/>
      <c r="H125" s="6"/>
    </row>
    <row r="126" spans="7:8" x14ac:dyDescent="0.2">
      <c r="G126" s="200"/>
      <c r="H126" s="6"/>
    </row>
    <row r="127" spans="7:8" x14ac:dyDescent="0.2">
      <c r="G127" s="200"/>
      <c r="H127" s="6"/>
    </row>
    <row r="128" spans="7:8" x14ac:dyDescent="0.2">
      <c r="G128" s="200"/>
      <c r="H128" s="6"/>
    </row>
    <row r="129" spans="7:8" x14ac:dyDescent="0.2">
      <c r="G129" s="200"/>
      <c r="H129" s="6"/>
    </row>
    <row r="130" spans="7:8" x14ac:dyDescent="0.2">
      <c r="G130" s="200"/>
      <c r="H130" s="6"/>
    </row>
    <row r="131" spans="7:8" x14ac:dyDescent="0.2">
      <c r="G131" s="200"/>
      <c r="H131" s="6"/>
    </row>
    <row r="132" spans="7:8" x14ac:dyDescent="0.2">
      <c r="G132" s="200"/>
      <c r="H132" s="6"/>
    </row>
    <row r="133" spans="7:8" x14ac:dyDescent="0.2">
      <c r="G133" s="200"/>
      <c r="H133" s="6"/>
    </row>
    <row r="134" spans="7:8" x14ac:dyDescent="0.2">
      <c r="G134" s="200"/>
      <c r="H134" s="6"/>
    </row>
    <row r="135" spans="7:8" x14ac:dyDescent="0.2">
      <c r="G135" s="200"/>
      <c r="H135" s="6"/>
    </row>
    <row r="136" spans="7:8" x14ac:dyDescent="0.2">
      <c r="G136" s="200"/>
      <c r="H136" s="6"/>
    </row>
    <row r="137" spans="7:8" x14ac:dyDescent="0.2">
      <c r="G137" s="200"/>
      <c r="H137" s="6"/>
    </row>
    <row r="138" spans="7:8" x14ac:dyDescent="0.2">
      <c r="G138" s="200"/>
      <c r="H138" s="6"/>
    </row>
    <row r="139" spans="7:8" x14ac:dyDescent="0.2">
      <c r="G139" s="200"/>
      <c r="H139" s="6"/>
    </row>
    <row r="140" spans="7:8" x14ac:dyDescent="0.2">
      <c r="G140" s="200"/>
      <c r="H140" s="6"/>
    </row>
    <row r="141" spans="7:8" x14ac:dyDescent="0.2">
      <c r="G141" s="200"/>
      <c r="H141" s="6"/>
    </row>
    <row r="142" spans="7:8" x14ac:dyDescent="0.2">
      <c r="G142" s="200"/>
      <c r="H142" s="6"/>
    </row>
    <row r="143" spans="7:8" x14ac:dyDescent="0.2">
      <c r="G143" s="200"/>
      <c r="H143" s="6"/>
    </row>
    <row r="144" spans="7:8" x14ac:dyDescent="0.2">
      <c r="G144" s="200"/>
      <c r="H144" s="6"/>
    </row>
    <row r="145" spans="7:8" x14ac:dyDescent="0.2">
      <c r="G145" s="200"/>
      <c r="H145" s="6"/>
    </row>
    <row r="146" spans="7:8" x14ac:dyDescent="0.2">
      <c r="G146" s="200"/>
      <c r="H146" s="6"/>
    </row>
    <row r="147" spans="7:8" x14ac:dyDescent="0.2">
      <c r="G147" s="200"/>
      <c r="H147" s="6"/>
    </row>
    <row r="148" spans="7:8" x14ac:dyDescent="0.2">
      <c r="G148" s="200"/>
      <c r="H148" s="6"/>
    </row>
    <row r="149" spans="7:8" x14ac:dyDescent="0.2">
      <c r="G149" s="200"/>
      <c r="H149" s="6"/>
    </row>
    <row r="150" spans="7:8" x14ac:dyDescent="0.2">
      <c r="G150" s="200"/>
      <c r="H150" s="6"/>
    </row>
    <row r="151" spans="7:8" x14ac:dyDescent="0.2">
      <c r="G151" s="200"/>
      <c r="H151" s="6"/>
    </row>
    <row r="152" spans="7:8" x14ac:dyDescent="0.2">
      <c r="G152" s="200"/>
      <c r="H152" s="6"/>
    </row>
    <row r="153" spans="7:8" x14ac:dyDescent="0.2">
      <c r="G153" s="200"/>
      <c r="H153" s="6"/>
    </row>
    <row r="154" spans="7:8" x14ac:dyDescent="0.2">
      <c r="G154" s="200"/>
      <c r="H154" s="6"/>
    </row>
    <row r="155" spans="7:8" x14ac:dyDescent="0.2">
      <c r="G155" s="200"/>
      <c r="H155" s="6"/>
    </row>
    <row r="156" spans="7:8" x14ac:dyDescent="0.2">
      <c r="G156" s="200"/>
      <c r="H156" s="6"/>
    </row>
    <row r="157" spans="7:8" x14ac:dyDescent="0.2">
      <c r="G157" s="200"/>
      <c r="H157" s="6"/>
    </row>
    <row r="158" spans="7:8" x14ac:dyDescent="0.2">
      <c r="G158" s="200"/>
      <c r="H158" s="6"/>
    </row>
    <row r="159" spans="7:8" x14ac:dyDescent="0.2">
      <c r="G159" s="200"/>
      <c r="H159" s="6"/>
    </row>
    <row r="160" spans="7:8" x14ac:dyDescent="0.2">
      <c r="G160" s="200"/>
      <c r="H160" s="6"/>
    </row>
    <row r="161" spans="7:8" x14ac:dyDescent="0.2">
      <c r="G161" s="200"/>
      <c r="H161" s="6"/>
    </row>
    <row r="162" spans="7:8" x14ac:dyDescent="0.2">
      <c r="G162" s="200"/>
      <c r="H162" s="6"/>
    </row>
    <row r="163" spans="7:8" x14ac:dyDescent="0.2">
      <c r="G163" s="200"/>
      <c r="H163" s="6"/>
    </row>
    <row r="164" spans="7:8" x14ac:dyDescent="0.2">
      <c r="G164" s="200"/>
      <c r="H164" s="6"/>
    </row>
    <row r="165" spans="7:8" x14ac:dyDescent="0.2">
      <c r="G165" s="200"/>
      <c r="H165" s="6"/>
    </row>
    <row r="166" spans="7:8" x14ac:dyDescent="0.2">
      <c r="G166" s="200"/>
      <c r="H166" s="6"/>
    </row>
    <row r="167" spans="7:8" x14ac:dyDescent="0.2">
      <c r="G167" s="200"/>
      <c r="H167" s="6"/>
    </row>
    <row r="168" spans="7:8" x14ac:dyDescent="0.2">
      <c r="G168" s="200"/>
      <c r="H168" s="6"/>
    </row>
    <row r="169" spans="7:8" x14ac:dyDescent="0.2">
      <c r="G169" s="200"/>
      <c r="H169" s="6"/>
    </row>
    <row r="170" spans="7:8" x14ac:dyDescent="0.2">
      <c r="G170" s="200"/>
      <c r="H170" s="6"/>
    </row>
    <row r="171" spans="7:8" x14ac:dyDescent="0.2">
      <c r="G171" s="200"/>
      <c r="H171" s="6"/>
    </row>
    <row r="172" spans="7:8" x14ac:dyDescent="0.2">
      <c r="G172" s="200"/>
      <c r="H172" s="6"/>
    </row>
    <row r="173" spans="7:8" x14ac:dyDescent="0.2">
      <c r="G173" s="200"/>
      <c r="H173" s="6"/>
    </row>
    <row r="174" spans="7:8" x14ac:dyDescent="0.2">
      <c r="G174" s="200"/>
      <c r="H174" s="6"/>
    </row>
    <row r="175" spans="7:8" x14ac:dyDescent="0.2">
      <c r="G175" s="200"/>
      <c r="H175" s="6"/>
    </row>
    <row r="176" spans="7:8" x14ac:dyDescent="0.2">
      <c r="G176" s="200"/>
      <c r="H176" s="6"/>
    </row>
    <row r="177" spans="7:8" x14ac:dyDescent="0.2">
      <c r="G177" s="200"/>
      <c r="H177" s="6"/>
    </row>
    <row r="178" spans="7:8" x14ac:dyDescent="0.2">
      <c r="G178" s="200"/>
      <c r="H178" s="6"/>
    </row>
    <row r="179" spans="7:8" x14ac:dyDescent="0.2">
      <c r="G179" s="200"/>
      <c r="H179" s="6"/>
    </row>
    <row r="180" spans="7:8" x14ac:dyDescent="0.2">
      <c r="G180" s="200"/>
      <c r="H180" s="6"/>
    </row>
    <row r="181" spans="7:8" x14ac:dyDescent="0.2">
      <c r="G181" s="200"/>
      <c r="H181" s="6"/>
    </row>
    <row r="182" spans="7:8" x14ac:dyDescent="0.2">
      <c r="G182" s="200"/>
      <c r="H182" s="6"/>
    </row>
    <row r="183" spans="7:8" x14ac:dyDescent="0.2">
      <c r="G183" s="200"/>
      <c r="H183" s="6"/>
    </row>
    <row r="184" spans="7:8" x14ac:dyDescent="0.2">
      <c r="G184" s="200"/>
      <c r="H184" s="6"/>
    </row>
    <row r="185" spans="7:8" x14ac:dyDescent="0.2">
      <c r="G185" s="200"/>
      <c r="H185" s="6"/>
    </row>
    <row r="186" spans="7:8" x14ac:dyDescent="0.2">
      <c r="G186" s="200"/>
      <c r="H186" s="6"/>
    </row>
    <row r="187" spans="7:8" x14ac:dyDescent="0.2">
      <c r="G187" s="200"/>
      <c r="H187" s="6"/>
    </row>
    <row r="188" spans="7:8" x14ac:dyDescent="0.2">
      <c r="G188" s="200"/>
      <c r="H188" s="6"/>
    </row>
    <row r="189" spans="7:8" x14ac:dyDescent="0.2">
      <c r="G189" s="200"/>
      <c r="H189" s="6"/>
    </row>
    <row r="190" spans="7:8" x14ac:dyDescent="0.2">
      <c r="G190" s="200"/>
      <c r="H190" s="6"/>
    </row>
    <row r="191" spans="7:8" x14ac:dyDescent="0.2">
      <c r="G191" s="200"/>
      <c r="H191" s="6"/>
    </row>
    <row r="192" spans="7:8" x14ac:dyDescent="0.2">
      <c r="G192" s="200"/>
      <c r="H192" s="6"/>
    </row>
    <row r="193" spans="7:8" x14ac:dyDescent="0.2">
      <c r="G193" s="200"/>
      <c r="H193" s="6"/>
    </row>
    <row r="194" spans="7:8" x14ac:dyDescent="0.2">
      <c r="G194" s="200"/>
      <c r="H194" s="6"/>
    </row>
    <row r="195" spans="7:8" x14ac:dyDescent="0.2">
      <c r="G195" s="200"/>
      <c r="H195" s="6"/>
    </row>
    <row r="196" spans="7:8" x14ac:dyDescent="0.2">
      <c r="G196" s="200"/>
      <c r="H196" s="6"/>
    </row>
    <row r="197" spans="7:8" x14ac:dyDescent="0.2">
      <c r="G197" s="200"/>
      <c r="H197" s="6"/>
    </row>
    <row r="198" spans="7:8" x14ac:dyDescent="0.2">
      <c r="G198" s="200"/>
      <c r="H198" s="6"/>
    </row>
    <row r="199" spans="7:8" x14ac:dyDescent="0.2">
      <c r="G199" s="200"/>
      <c r="H199" s="6"/>
    </row>
    <row r="200" spans="7:8" x14ac:dyDescent="0.2">
      <c r="G200" s="200"/>
      <c r="H200" s="6"/>
    </row>
    <row r="201" spans="7:8" x14ac:dyDescent="0.2">
      <c r="G201" s="200"/>
      <c r="H201" s="6"/>
    </row>
    <row r="202" spans="7:8" x14ac:dyDescent="0.2">
      <c r="G202" s="200"/>
      <c r="H202" s="6"/>
    </row>
    <row r="203" spans="7:8" x14ac:dyDescent="0.2">
      <c r="G203" s="200"/>
      <c r="H203" s="6"/>
    </row>
    <row r="204" spans="7:8" x14ac:dyDescent="0.2">
      <c r="G204" s="200"/>
      <c r="H204" s="6"/>
    </row>
    <row r="205" spans="7:8" x14ac:dyDescent="0.2">
      <c r="G205" s="200"/>
      <c r="H205" s="6"/>
    </row>
    <row r="206" spans="7:8" x14ac:dyDescent="0.2">
      <c r="G206" s="200"/>
      <c r="H206" s="6"/>
    </row>
    <row r="207" spans="7:8" x14ac:dyDescent="0.2">
      <c r="G207" s="200"/>
      <c r="H207" s="6"/>
    </row>
    <row r="208" spans="7:8" x14ac:dyDescent="0.2">
      <c r="G208" s="200"/>
      <c r="H208" s="6"/>
    </row>
    <row r="209" spans="7:8" x14ac:dyDescent="0.2">
      <c r="G209" s="200"/>
      <c r="H209" s="6"/>
    </row>
    <row r="210" spans="7:8" x14ac:dyDescent="0.2">
      <c r="G210" s="200"/>
      <c r="H210" s="6"/>
    </row>
    <row r="211" spans="7:8" x14ac:dyDescent="0.2">
      <c r="G211" s="200"/>
      <c r="H211" s="6"/>
    </row>
    <row r="212" spans="7:8" x14ac:dyDescent="0.2">
      <c r="G212" s="200"/>
      <c r="H212" s="6"/>
    </row>
    <row r="213" spans="7:8" x14ac:dyDescent="0.2">
      <c r="G213" s="200"/>
      <c r="H213" s="6"/>
    </row>
    <row r="214" spans="7:8" x14ac:dyDescent="0.2">
      <c r="G214" s="200"/>
      <c r="H214" s="6"/>
    </row>
    <row r="215" spans="7:8" x14ac:dyDescent="0.2">
      <c r="G215" s="200"/>
      <c r="H215" s="6"/>
    </row>
    <row r="216" spans="7:8" x14ac:dyDescent="0.2">
      <c r="G216" s="200"/>
      <c r="H216" s="6"/>
    </row>
    <row r="217" spans="7:8" x14ac:dyDescent="0.2">
      <c r="G217" s="200"/>
      <c r="H217" s="6"/>
    </row>
    <row r="218" spans="7:8" x14ac:dyDescent="0.2">
      <c r="G218" s="200"/>
      <c r="H218" s="6"/>
    </row>
    <row r="219" spans="7:8" x14ac:dyDescent="0.2">
      <c r="G219" s="200"/>
      <c r="H219" s="6"/>
    </row>
    <row r="220" spans="7:8" x14ac:dyDescent="0.2">
      <c r="G220" s="200"/>
      <c r="H220" s="6"/>
    </row>
    <row r="221" spans="7:8" x14ac:dyDescent="0.2">
      <c r="G221" s="200"/>
      <c r="H221" s="6"/>
    </row>
    <row r="222" spans="7:8" x14ac:dyDescent="0.2">
      <c r="G222" s="200"/>
      <c r="H222" s="6"/>
    </row>
    <row r="223" spans="7:8" x14ac:dyDescent="0.2">
      <c r="G223" s="200"/>
      <c r="H223" s="6"/>
    </row>
    <row r="224" spans="7:8" x14ac:dyDescent="0.2">
      <c r="G224" s="200"/>
      <c r="H224" s="6"/>
    </row>
    <row r="225" spans="7:8" x14ac:dyDescent="0.2">
      <c r="G225" s="200"/>
      <c r="H225" s="6"/>
    </row>
    <row r="226" spans="7:8" x14ac:dyDescent="0.2">
      <c r="G226" s="200"/>
      <c r="H226" s="6"/>
    </row>
    <row r="227" spans="7:8" x14ac:dyDescent="0.2">
      <c r="G227" s="200"/>
      <c r="H227" s="6"/>
    </row>
    <row r="228" spans="7:8" x14ac:dyDescent="0.2">
      <c r="G228" s="200"/>
      <c r="H228" s="6"/>
    </row>
    <row r="229" spans="7:8" x14ac:dyDescent="0.2">
      <c r="G229" s="200"/>
      <c r="H229" s="6"/>
    </row>
    <row r="230" spans="7:8" x14ac:dyDescent="0.2">
      <c r="G230" s="200"/>
      <c r="H230" s="6"/>
    </row>
    <row r="231" spans="7:8" x14ac:dyDescent="0.2">
      <c r="G231" s="200"/>
      <c r="H231" s="6"/>
    </row>
    <row r="232" spans="7:8" x14ac:dyDescent="0.2">
      <c r="G232" s="200"/>
      <c r="H232" s="6"/>
    </row>
    <row r="233" spans="7:8" x14ac:dyDescent="0.2">
      <c r="G233" s="200"/>
      <c r="H233" s="6"/>
    </row>
    <row r="234" spans="7:8" x14ac:dyDescent="0.2">
      <c r="G234" s="200"/>
      <c r="H234" s="6"/>
    </row>
    <row r="235" spans="7:8" x14ac:dyDescent="0.2">
      <c r="G235" s="200"/>
      <c r="H235" s="6"/>
    </row>
    <row r="236" spans="7:8" x14ac:dyDescent="0.2">
      <c r="G236" s="200"/>
      <c r="H236" s="6"/>
    </row>
    <row r="237" spans="7:8" x14ac:dyDescent="0.2">
      <c r="G237" s="200"/>
      <c r="H237" s="6"/>
    </row>
    <row r="238" spans="7:8" x14ac:dyDescent="0.2">
      <c r="G238" s="200"/>
      <c r="H238" s="6"/>
    </row>
    <row r="239" spans="7:8" x14ac:dyDescent="0.2">
      <c r="G239" s="200"/>
      <c r="H239" s="6"/>
    </row>
    <row r="240" spans="7:8" x14ac:dyDescent="0.2">
      <c r="G240" s="200"/>
      <c r="H240" s="6"/>
    </row>
    <row r="241" spans="7:8" x14ac:dyDescent="0.2">
      <c r="G241" s="200"/>
      <c r="H241" s="6"/>
    </row>
    <row r="242" spans="7:8" x14ac:dyDescent="0.2">
      <c r="G242" s="200"/>
      <c r="H242" s="6"/>
    </row>
    <row r="243" spans="7:8" x14ac:dyDescent="0.2">
      <c r="G243" s="200"/>
      <c r="H243" s="6"/>
    </row>
    <row r="244" spans="7:8" x14ac:dyDescent="0.2">
      <c r="G244" s="200"/>
      <c r="H244" s="6"/>
    </row>
    <row r="245" spans="7:8" x14ac:dyDescent="0.2">
      <c r="G245" s="200"/>
      <c r="H245" s="6"/>
    </row>
    <row r="246" spans="7:8" x14ac:dyDescent="0.2">
      <c r="G246" s="200"/>
      <c r="H246" s="6"/>
    </row>
    <row r="247" spans="7:8" x14ac:dyDescent="0.2">
      <c r="G247" s="200"/>
      <c r="H247" s="6"/>
    </row>
    <row r="248" spans="7:8" x14ac:dyDescent="0.2">
      <c r="G248" s="200"/>
      <c r="H248" s="6"/>
    </row>
    <row r="249" spans="7:8" x14ac:dyDescent="0.2">
      <c r="G249" s="200"/>
      <c r="H249" s="6"/>
    </row>
    <row r="250" spans="7:8" x14ac:dyDescent="0.2">
      <c r="G250" s="200"/>
      <c r="H250" s="6"/>
    </row>
    <row r="251" spans="7:8" x14ac:dyDescent="0.2">
      <c r="G251" s="200"/>
      <c r="H251" s="6"/>
    </row>
    <row r="252" spans="7:8" x14ac:dyDescent="0.2">
      <c r="G252" s="200"/>
      <c r="H252" s="6"/>
    </row>
    <row r="253" spans="7:8" x14ac:dyDescent="0.2">
      <c r="G253" s="200"/>
      <c r="H253" s="6"/>
    </row>
    <row r="254" spans="7:8" x14ac:dyDescent="0.2">
      <c r="G254" s="200"/>
      <c r="H254" s="6"/>
    </row>
    <row r="255" spans="7:8" x14ac:dyDescent="0.2">
      <c r="G255" s="200"/>
      <c r="H255" s="6"/>
    </row>
    <row r="256" spans="7:8" x14ac:dyDescent="0.2">
      <c r="G256" s="200"/>
      <c r="H256" s="6"/>
    </row>
    <row r="257" spans="7:8" x14ac:dyDescent="0.2">
      <c r="G257" s="200"/>
      <c r="H257" s="6"/>
    </row>
    <row r="258" spans="7:8" x14ac:dyDescent="0.2">
      <c r="G258" s="200"/>
      <c r="H258" s="6"/>
    </row>
    <row r="259" spans="7:8" x14ac:dyDescent="0.2">
      <c r="G259" s="200"/>
      <c r="H259" s="6"/>
    </row>
    <row r="260" spans="7:8" x14ac:dyDescent="0.2">
      <c r="G260" s="200"/>
      <c r="H260" s="6"/>
    </row>
    <row r="261" spans="7:8" x14ac:dyDescent="0.2">
      <c r="G261" s="200"/>
      <c r="H261" s="6"/>
    </row>
    <row r="262" spans="7:8" x14ac:dyDescent="0.2">
      <c r="G262" s="200"/>
      <c r="H262" s="6"/>
    </row>
    <row r="263" spans="7:8" x14ac:dyDescent="0.2">
      <c r="G263" s="200"/>
      <c r="H263" s="6"/>
    </row>
    <row r="264" spans="7:8" x14ac:dyDescent="0.2">
      <c r="G264" s="200"/>
      <c r="H264" s="6"/>
    </row>
    <row r="265" spans="7:8" x14ac:dyDescent="0.2">
      <c r="G265" s="200"/>
      <c r="H265" s="6"/>
    </row>
    <row r="266" spans="7:8" x14ac:dyDescent="0.2">
      <c r="G266" s="200"/>
      <c r="H266" s="6"/>
    </row>
    <row r="267" spans="7:8" x14ac:dyDescent="0.2">
      <c r="G267" s="200"/>
      <c r="H267" s="6"/>
    </row>
    <row r="268" spans="7:8" x14ac:dyDescent="0.2">
      <c r="G268" s="200"/>
      <c r="H268" s="6"/>
    </row>
    <row r="269" spans="7:8" x14ac:dyDescent="0.2">
      <c r="G269" s="200"/>
      <c r="H269" s="6"/>
    </row>
    <row r="270" spans="7:8" x14ac:dyDescent="0.2">
      <c r="G270" s="200"/>
      <c r="H270" s="6"/>
    </row>
    <row r="271" spans="7:8" x14ac:dyDescent="0.2">
      <c r="G271" s="200"/>
      <c r="H271" s="6"/>
    </row>
    <row r="272" spans="7:8" x14ac:dyDescent="0.2">
      <c r="G272" s="200"/>
      <c r="H272" s="6"/>
    </row>
    <row r="273" spans="7:8" x14ac:dyDescent="0.2">
      <c r="G273" s="200"/>
      <c r="H273" s="6"/>
    </row>
    <row r="274" spans="7:8" x14ac:dyDescent="0.2">
      <c r="G274" s="200"/>
      <c r="H274" s="6"/>
    </row>
    <row r="275" spans="7:8" x14ac:dyDescent="0.2">
      <c r="G275" s="200"/>
      <c r="H275" s="6"/>
    </row>
    <row r="276" spans="7:8" x14ac:dyDescent="0.2">
      <c r="G276" s="200"/>
      <c r="H276" s="6"/>
    </row>
    <row r="277" spans="7:8" x14ac:dyDescent="0.2">
      <c r="G277" s="200"/>
      <c r="H277" s="6"/>
    </row>
    <row r="278" spans="7:8" x14ac:dyDescent="0.2">
      <c r="G278" s="200"/>
      <c r="H278" s="6"/>
    </row>
    <row r="279" spans="7:8" x14ac:dyDescent="0.2">
      <c r="G279" s="200"/>
      <c r="H279" s="6"/>
    </row>
    <row r="280" spans="7:8" x14ac:dyDescent="0.2">
      <c r="G280" s="200"/>
      <c r="H280" s="6"/>
    </row>
    <row r="281" spans="7:8" x14ac:dyDescent="0.2">
      <c r="G281" s="200"/>
      <c r="H281" s="6"/>
    </row>
    <row r="282" spans="7:8" x14ac:dyDescent="0.2">
      <c r="G282" s="200"/>
      <c r="H282" s="6"/>
    </row>
    <row r="283" spans="7:8" x14ac:dyDescent="0.2">
      <c r="G283" s="200"/>
      <c r="H283" s="6"/>
    </row>
    <row r="284" spans="7:8" x14ac:dyDescent="0.2">
      <c r="G284" s="200"/>
      <c r="H284" s="6"/>
    </row>
    <row r="285" spans="7:8" x14ac:dyDescent="0.2">
      <c r="G285" s="200"/>
      <c r="H285" s="6"/>
    </row>
    <row r="286" spans="7:8" x14ac:dyDescent="0.2">
      <c r="G286" s="200"/>
      <c r="H286" s="6"/>
    </row>
    <row r="287" spans="7:8" x14ac:dyDescent="0.2">
      <c r="G287" s="200"/>
      <c r="H287" s="6"/>
    </row>
    <row r="288" spans="7:8" x14ac:dyDescent="0.2">
      <c r="G288" s="200"/>
      <c r="H288" s="6"/>
    </row>
    <row r="289" spans="7:8" x14ac:dyDescent="0.2">
      <c r="G289" s="200"/>
      <c r="H289" s="6"/>
    </row>
    <row r="290" spans="7:8" x14ac:dyDescent="0.2">
      <c r="G290" s="200"/>
      <c r="H290" s="6"/>
    </row>
    <row r="291" spans="7:8" x14ac:dyDescent="0.2">
      <c r="G291" s="200"/>
      <c r="H291" s="6"/>
    </row>
    <row r="292" spans="7:8" x14ac:dyDescent="0.2">
      <c r="G292" s="200"/>
      <c r="H292" s="6"/>
    </row>
    <row r="293" spans="7:8" x14ac:dyDescent="0.2">
      <c r="G293" s="200"/>
      <c r="H293" s="6"/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/>
  <dimension ref="A1:I197"/>
  <sheetViews>
    <sheetView view="pageBreakPreview" zoomScale="130" zoomScaleNormal="100" zoomScaleSheetLayoutView="13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x14ac:dyDescent="0.2"/>
  <cols>
    <col min="1" max="1" width="11.83203125" style="6" customWidth="1"/>
    <col min="2" max="2" width="36.6640625" style="6" customWidth="1"/>
    <col min="3" max="3" width="13.1640625" style="6" customWidth="1"/>
    <col min="4" max="4" width="8.6640625" style="6" customWidth="1"/>
    <col min="5" max="5" width="13.1640625" style="200" customWidth="1"/>
    <col min="6" max="6" width="8.6640625" style="6" customWidth="1"/>
    <col min="7" max="7" width="13.1640625" style="201" customWidth="1"/>
    <col min="8" max="8" width="8.6640625" style="1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282</v>
      </c>
      <c r="G1" s="369"/>
      <c r="H1" s="369"/>
    </row>
    <row r="2" spans="1:9" s="168" customFormat="1" ht="60.75" customHeight="1" x14ac:dyDescent="0.2">
      <c r="A2" s="370" t="s">
        <v>283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277</v>
      </c>
      <c r="E4" s="170" t="s">
        <v>107</v>
      </c>
      <c r="F4" s="170" t="s">
        <v>277</v>
      </c>
      <c r="G4" s="170" t="s">
        <v>107</v>
      </c>
      <c r="H4" s="170" t="s">
        <v>277</v>
      </c>
    </row>
    <row r="5" spans="1:9" x14ac:dyDescent="0.2">
      <c r="A5" s="196" t="s">
        <v>2</v>
      </c>
      <c r="B5" s="196" t="s">
        <v>3</v>
      </c>
      <c r="C5" s="197">
        <v>5550277.3300000001</v>
      </c>
      <c r="D5" s="198">
        <v>5061</v>
      </c>
      <c r="E5" s="197">
        <v>392348.94</v>
      </c>
      <c r="F5" s="198">
        <v>835</v>
      </c>
      <c r="G5" s="197">
        <v>5942626.2699999996</v>
      </c>
      <c r="H5" s="198">
        <v>5896</v>
      </c>
    </row>
    <row r="6" spans="1:9" x14ac:dyDescent="0.2">
      <c r="A6" s="196" t="s">
        <v>4</v>
      </c>
      <c r="B6" s="196" t="s">
        <v>5</v>
      </c>
      <c r="C6" s="197">
        <v>686718.71</v>
      </c>
      <c r="D6" s="199">
        <v>650</v>
      </c>
      <c r="E6" s="197">
        <v>56016.63</v>
      </c>
      <c r="F6" s="198">
        <v>95</v>
      </c>
      <c r="G6" s="197">
        <v>742735.34</v>
      </c>
      <c r="H6" s="198">
        <v>745</v>
      </c>
    </row>
    <row r="7" spans="1:9" x14ac:dyDescent="0.2">
      <c r="A7" s="196" t="s">
        <v>114</v>
      </c>
      <c r="B7" s="196" t="s">
        <v>115</v>
      </c>
      <c r="C7" s="197">
        <v>101695.37</v>
      </c>
      <c r="D7" s="199">
        <v>85</v>
      </c>
      <c r="E7" s="197">
        <v>9743.2199999999993</v>
      </c>
      <c r="F7" s="198">
        <v>19</v>
      </c>
      <c r="G7" s="197">
        <v>111438.59</v>
      </c>
      <c r="H7" s="198">
        <v>104</v>
      </c>
    </row>
    <row r="8" spans="1:9" x14ac:dyDescent="0.2">
      <c r="A8" s="196" t="s">
        <v>16</v>
      </c>
      <c r="B8" s="196" t="s">
        <v>17</v>
      </c>
      <c r="C8" s="197">
        <v>10474934.6</v>
      </c>
      <c r="D8" s="198">
        <v>8537</v>
      </c>
      <c r="E8" s="197">
        <v>227849.36</v>
      </c>
      <c r="F8" s="198">
        <v>0</v>
      </c>
      <c r="G8" s="197">
        <v>10702783.960000001</v>
      </c>
      <c r="H8" s="198">
        <v>8537</v>
      </c>
    </row>
    <row r="9" spans="1:9" ht="22.5" x14ac:dyDescent="0.2">
      <c r="A9" s="196" t="s">
        <v>20</v>
      </c>
      <c r="B9" s="196" t="s">
        <v>21</v>
      </c>
      <c r="C9" s="197">
        <v>11984157.98</v>
      </c>
      <c r="D9" s="198">
        <v>10944</v>
      </c>
      <c r="E9" s="197">
        <v>651019.91</v>
      </c>
      <c r="F9" s="198">
        <v>1415</v>
      </c>
      <c r="G9" s="197">
        <v>12635177.890000001</v>
      </c>
      <c r="H9" s="198">
        <v>12359</v>
      </c>
    </row>
    <row r="10" spans="1:9" x14ac:dyDescent="0.2">
      <c r="A10" s="196" t="s">
        <v>198</v>
      </c>
      <c r="B10" s="196" t="s">
        <v>194</v>
      </c>
      <c r="C10" s="197">
        <v>5956589.9900000002</v>
      </c>
      <c r="D10" s="198">
        <v>4816</v>
      </c>
      <c r="E10" s="197">
        <v>19241.72</v>
      </c>
      <c r="F10" s="198">
        <v>0</v>
      </c>
      <c r="G10" s="197">
        <v>5975831.71</v>
      </c>
      <c r="H10" s="198">
        <v>4816</v>
      </c>
    </row>
    <row r="11" spans="1:9" x14ac:dyDescent="0.2">
      <c r="A11" s="196" t="s">
        <v>24</v>
      </c>
      <c r="B11" s="196" t="s">
        <v>25</v>
      </c>
      <c r="C11" s="197">
        <v>6987967.9900000002</v>
      </c>
      <c r="D11" s="198">
        <v>5836</v>
      </c>
      <c r="E11" s="197">
        <v>-648910.18000000005</v>
      </c>
      <c r="F11" s="198">
        <v>1130</v>
      </c>
      <c r="G11" s="197">
        <v>6339057.8099999996</v>
      </c>
      <c r="H11" s="198">
        <v>6966</v>
      </c>
    </row>
    <row r="12" spans="1:9" x14ac:dyDescent="0.2">
      <c r="A12" s="196" t="s">
        <v>116</v>
      </c>
      <c r="B12" s="196" t="s">
        <v>117</v>
      </c>
      <c r="C12" s="197">
        <v>146081.57999999999</v>
      </c>
      <c r="D12" s="199">
        <v>122</v>
      </c>
      <c r="E12" s="197">
        <v>-3505.63</v>
      </c>
      <c r="F12" s="198">
        <v>-16</v>
      </c>
      <c r="G12" s="197">
        <v>142575.95000000001</v>
      </c>
      <c r="H12" s="198">
        <v>106</v>
      </c>
    </row>
    <row r="13" spans="1:9" x14ac:dyDescent="0.2">
      <c r="A13" s="196" t="s">
        <v>28</v>
      </c>
      <c r="B13" s="196" t="s">
        <v>29</v>
      </c>
      <c r="C13" s="197">
        <v>3942077.19</v>
      </c>
      <c r="D13" s="198">
        <v>3682</v>
      </c>
      <c r="E13" s="197">
        <v>266339.44</v>
      </c>
      <c r="F13" s="198">
        <v>1079</v>
      </c>
      <c r="G13" s="197">
        <v>4208416.63</v>
      </c>
      <c r="H13" s="198">
        <v>4761</v>
      </c>
    </row>
    <row r="14" spans="1:9" x14ac:dyDescent="0.2">
      <c r="A14" s="196" t="s">
        <v>32</v>
      </c>
      <c r="B14" s="196" t="s">
        <v>33</v>
      </c>
      <c r="C14" s="197">
        <v>1439262.77</v>
      </c>
      <c r="D14" s="198">
        <v>1202</v>
      </c>
      <c r="E14" s="197">
        <v>36572.050000000003</v>
      </c>
      <c r="F14" s="198">
        <v>304</v>
      </c>
      <c r="G14" s="197">
        <v>1475834.82</v>
      </c>
      <c r="H14" s="198">
        <v>1506</v>
      </c>
    </row>
    <row r="15" spans="1:9" ht="22.5" x14ac:dyDescent="0.2">
      <c r="A15" s="196" t="s">
        <v>34</v>
      </c>
      <c r="B15" s="196" t="s">
        <v>35</v>
      </c>
      <c r="C15" s="197">
        <v>6081244.6100000003</v>
      </c>
      <c r="D15" s="198">
        <v>4961</v>
      </c>
      <c r="E15" s="197">
        <v>642075.93000000005</v>
      </c>
      <c r="F15" s="198">
        <v>432</v>
      </c>
      <c r="G15" s="197">
        <v>6723320.54</v>
      </c>
      <c r="H15" s="198">
        <v>5393</v>
      </c>
    </row>
    <row r="16" spans="1:9" x14ac:dyDescent="0.2">
      <c r="A16" s="196" t="s">
        <v>36</v>
      </c>
      <c r="B16" s="196" t="s">
        <v>37</v>
      </c>
      <c r="C16" s="197">
        <v>2348146.5699999998</v>
      </c>
      <c r="D16" s="198">
        <v>1859</v>
      </c>
      <c r="E16" s="197">
        <v>137124.79999999999</v>
      </c>
      <c r="F16" s="198">
        <v>0</v>
      </c>
      <c r="G16" s="197">
        <v>2485271.37</v>
      </c>
      <c r="H16" s="198">
        <v>1859</v>
      </c>
    </row>
    <row r="17" spans="1:8" x14ac:dyDescent="0.2">
      <c r="A17" s="196" t="s">
        <v>38</v>
      </c>
      <c r="B17" s="196" t="s">
        <v>39</v>
      </c>
      <c r="C17" s="197">
        <v>1793890.1</v>
      </c>
      <c r="D17" s="198">
        <v>1436</v>
      </c>
      <c r="E17" s="197">
        <v>225907.64</v>
      </c>
      <c r="F17" s="198">
        <v>-69</v>
      </c>
      <c r="G17" s="197">
        <v>2019797.74</v>
      </c>
      <c r="H17" s="198">
        <v>1367</v>
      </c>
    </row>
    <row r="18" spans="1:8" x14ac:dyDescent="0.2">
      <c r="A18" s="196" t="s">
        <v>40</v>
      </c>
      <c r="B18" s="196" t="s">
        <v>41</v>
      </c>
      <c r="C18" s="197">
        <v>795066.95</v>
      </c>
      <c r="D18" s="199">
        <v>664</v>
      </c>
      <c r="E18" s="197">
        <v>-235174.19</v>
      </c>
      <c r="F18" s="198">
        <v>-65</v>
      </c>
      <c r="G18" s="197">
        <v>559892.76</v>
      </c>
      <c r="H18" s="198">
        <v>599</v>
      </c>
    </row>
    <row r="19" spans="1:8" x14ac:dyDescent="0.2">
      <c r="A19" s="196" t="s">
        <v>42</v>
      </c>
      <c r="B19" s="196" t="s">
        <v>43</v>
      </c>
      <c r="C19" s="197">
        <v>372388.29</v>
      </c>
      <c r="D19" s="199">
        <v>311</v>
      </c>
      <c r="E19" s="197">
        <v>-236390.46</v>
      </c>
      <c r="F19" s="198">
        <v>-186</v>
      </c>
      <c r="G19" s="197">
        <v>135997.82999999999</v>
      </c>
      <c r="H19" s="198">
        <v>125</v>
      </c>
    </row>
    <row r="20" spans="1:8" x14ac:dyDescent="0.2">
      <c r="A20" s="196" t="s">
        <v>44</v>
      </c>
      <c r="B20" s="196" t="s">
        <v>45</v>
      </c>
      <c r="C20" s="197">
        <v>656169.72</v>
      </c>
      <c r="D20" s="199">
        <v>548</v>
      </c>
      <c r="E20" s="197">
        <v>-112385.33</v>
      </c>
      <c r="F20" s="198">
        <v>-91</v>
      </c>
      <c r="G20" s="197">
        <v>543784.39</v>
      </c>
      <c r="H20" s="198">
        <v>457</v>
      </c>
    </row>
    <row r="21" spans="1:8" x14ac:dyDescent="0.2">
      <c r="A21" s="196" t="s">
        <v>46</v>
      </c>
      <c r="B21" s="196" t="s">
        <v>47</v>
      </c>
      <c r="C21" s="197">
        <v>1335089.8400000001</v>
      </c>
      <c r="D21" s="198">
        <v>1115</v>
      </c>
      <c r="E21" s="197">
        <v>-831627.26</v>
      </c>
      <c r="F21" s="198">
        <v>-102</v>
      </c>
      <c r="G21" s="197">
        <v>503462.58</v>
      </c>
      <c r="H21" s="198">
        <v>1013</v>
      </c>
    </row>
    <row r="22" spans="1:8" x14ac:dyDescent="0.2">
      <c r="A22" s="196" t="s">
        <v>48</v>
      </c>
      <c r="B22" s="196" t="s">
        <v>49</v>
      </c>
      <c r="C22" s="197">
        <v>2284794</v>
      </c>
      <c r="D22" s="198">
        <v>1735</v>
      </c>
      <c r="E22" s="197">
        <v>113413.98</v>
      </c>
      <c r="F22" s="198">
        <v>131</v>
      </c>
      <c r="G22" s="197">
        <v>2398207.98</v>
      </c>
      <c r="H22" s="198">
        <v>1866</v>
      </c>
    </row>
    <row r="23" spans="1:8" x14ac:dyDescent="0.2">
      <c r="A23" s="196" t="s">
        <v>50</v>
      </c>
      <c r="B23" s="196" t="s">
        <v>51</v>
      </c>
      <c r="C23" s="197">
        <v>586758.54</v>
      </c>
      <c r="D23" s="199">
        <v>495</v>
      </c>
      <c r="E23" s="197">
        <v>30874.1</v>
      </c>
      <c r="F23" s="198">
        <v>37</v>
      </c>
      <c r="G23" s="197">
        <v>617632.64</v>
      </c>
      <c r="H23" s="198">
        <v>532</v>
      </c>
    </row>
    <row r="24" spans="1:8" x14ac:dyDescent="0.2">
      <c r="A24" s="196" t="s">
        <v>52</v>
      </c>
      <c r="B24" s="196" t="s">
        <v>53</v>
      </c>
      <c r="C24" s="197">
        <v>735197.45</v>
      </c>
      <c r="D24" s="199">
        <v>614</v>
      </c>
      <c r="E24" s="197">
        <v>-358234.62</v>
      </c>
      <c r="F24" s="198">
        <v>0</v>
      </c>
      <c r="G24" s="197">
        <v>376962.83</v>
      </c>
      <c r="H24" s="198">
        <v>614</v>
      </c>
    </row>
    <row r="25" spans="1:8" x14ac:dyDescent="0.2">
      <c r="A25" s="196" t="s">
        <v>54</v>
      </c>
      <c r="B25" s="196" t="s">
        <v>55</v>
      </c>
      <c r="C25" s="197">
        <v>2017692.1</v>
      </c>
      <c r="D25" s="198">
        <v>1735</v>
      </c>
      <c r="E25" s="197">
        <v>136012.79</v>
      </c>
      <c r="F25" s="198">
        <v>787</v>
      </c>
      <c r="G25" s="197">
        <v>2153704.89</v>
      </c>
      <c r="H25" s="198">
        <v>2522</v>
      </c>
    </row>
    <row r="26" spans="1:8" x14ac:dyDescent="0.2">
      <c r="A26" s="196" t="s">
        <v>56</v>
      </c>
      <c r="B26" s="196" t="s">
        <v>57</v>
      </c>
      <c r="C26" s="197">
        <v>1811651.06</v>
      </c>
      <c r="D26" s="198">
        <v>1513</v>
      </c>
      <c r="E26" s="197">
        <v>136285.04</v>
      </c>
      <c r="F26" s="198">
        <v>1169</v>
      </c>
      <c r="G26" s="197">
        <v>1947936.1</v>
      </c>
      <c r="H26" s="198">
        <v>2682</v>
      </c>
    </row>
    <row r="27" spans="1:8" x14ac:dyDescent="0.2">
      <c r="A27" s="196" t="s">
        <v>58</v>
      </c>
      <c r="B27" s="196" t="s">
        <v>59</v>
      </c>
      <c r="C27" s="197">
        <v>569957.64</v>
      </c>
      <c r="D27" s="199">
        <v>476</v>
      </c>
      <c r="E27" s="197">
        <v>-296098.62</v>
      </c>
      <c r="F27" s="198">
        <v>0</v>
      </c>
      <c r="G27" s="197">
        <v>273859.02</v>
      </c>
      <c r="H27" s="198">
        <v>476</v>
      </c>
    </row>
    <row r="28" spans="1:8" x14ac:dyDescent="0.2">
      <c r="A28" s="196" t="s">
        <v>60</v>
      </c>
      <c r="B28" s="196" t="s">
        <v>61</v>
      </c>
      <c r="C28" s="197">
        <v>2046466.71</v>
      </c>
      <c r="D28" s="198">
        <v>1611</v>
      </c>
      <c r="E28" s="197">
        <v>185360.18</v>
      </c>
      <c r="F28" s="198">
        <v>59</v>
      </c>
      <c r="G28" s="197">
        <v>2231826.89</v>
      </c>
      <c r="H28" s="198">
        <v>1670</v>
      </c>
    </row>
    <row r="29" spans="1:8" x14ac:dyDescent="0.2">
      <c r="A29" s="196" t="s">
        <v>62</v>
      </c>
      <c r="B29" s="196" t="s">
        <v>63</v>
      </c>
      <c r="C29" s="197">
        <v>1283191.9099999999</v>
      </c>
      <c r="D29" s="198">
        <v>1213</v>
      </c>
      <c r="E29" s="197">
        <v>131033.58</v>
      </c>
      <c r="F29" s="198">
        <v>329</v>
      </c>
      <c r="G29" s="197">
        <v>1414225.49</v>
      </c>
      <c r="H29" s="198">
        <v>1542</v>
      </c>
    </row>
    <row r="30" spans="1:8" x14ac:dyDescent="0.2">
      <c r="A30" s="196" t="s">
        <v>64</v>
      </c>
      <c r="B30" s="196" t="s">
        <v>65</v>
      </c>
      <c r="C30" s="197">
        <v>3624918.32</v>
      </c>
      <c r="D30" s="198">
        <v>3230</v>
      </c>
      <c r="E30" s="197">
        <v>420909.3</v>
      </c>
      <c r="F30" s="198">
        <v>857</v>
      </c>
      <c r="G30" s="197">
        <v>4045827.62</v>
      </c>
      <c r="H30" s="198">
        <v>4087</v>
      </c>
    </row>
    <row r="31" spans="1:8" x14ac:dyDescent="0.2">
      <c r="A31" s="196" t="s">
        <v>66</v>
      </c>
      <c r="B31" s="196" t="s">
        <v>67</v>
      </c>
      <c r="C31" s="197">
        <v>698679.29</v>
      </c>
      <c r="D31" s="199">
        <v>581</v>
      </c>
      <c r="E31" s="197">
        <v>17779.89</v>
      </c>
      <c r="F31" s="198">
        <v>10</v>
      </c>
      <c r="G31" s="197">
        <v>716459.18</v>
      </c>
      <c r="H31" s="198">
        <v>591</v>
      </c>
    </row>
    <row r="32" spans="1:8" x14ac:dyDescent="0.2">
      <c r="A32" s="196" t="s">
        <v>68</v>
      </c>
      <c r="B32" s="196" t="s">
        <v>69</v>
      </c>
      <c r="C32" s="197">
        <v>954466.88</v>
      </c>
      <c r="D32" s="199">
        <v>816</v>
      </c>
      <c r="E32" s="197">
        <v>54115.24</v>
      </c>
      <c r="F32" s="198">
        <v>214</v>
      </c>
      <c r="G32" s="197">
        <v>1008582.12</v>
      </c>
      <c r="H32" s="198">
        <v>1030</v>
      </c>
    </row>
    <row r="33" spans="1:8" x14ac:dyDescent="0.2">
      <c r="A33" s="196" t="s">
        <v>70</v>
      </c>
      <c r="B33" s="196" t="s">
        <v>71</v>
      </c>
      <c r="C33" s="197">
        <v>1072861.43</v>
      </c>
      <c r="D33" s="199">
        <v>896</v>
      </c>
      <c r="E33" s="197">
        <v>-632561.74</v>
      </c>
      <c r="F33" s="198">
        <v>0</v>
      </c>
      <c r="G33" s="197">
        <v>440299.69</v>
      </c>
      <c r="H33" s="198">
        <v>896</v>
      </c>
    </row>
    <row r="34" spans="1:8" x14ac:dyDescent="0.2">
      <c r="A34" s="196" t="s">
        <v>72</v>
      </c>
      <c r="B34" s="196" t="s">
        <v>73</v>
      </c>
      <c r="C34" s="197">
        <v>1784986.58</v>
      </c>
      <c r="D34" s="198">
        <v>1386</v>
      </c>
      <c r="E34" s="197">
        <v>196287.46</v>
      </c>
      <c r="F34" s="198">
        <v>0</v>
      </c>
      <c r="G34" s="197">
        <v>1981274.04</v>
      </c>
      <c r="H34" s="198">
        <v>1386</v>
      </c>
    </row>
    <row r="35" spans="1:8" x14ac:dyDescent="0.2">
      <c r="A35" s="196" t="s">
        <v>74</v>
      </c>
      <c r="B35" s="196" t="s">
        <v>75</v>
      </c>
      <c r="C35" s="197">
        <v>694486.19</v>
      </c>
      <c r="D35" s="199">
        <v>580</v>
      </c>
      <c r="E35" s="197">
        <v>-90790.84</v>
      </c>
      <c r="F35" s="198">
        <v>38</v>
      </c>
      <c r="G35" s="197">
        <v>603695.35</v>
      </c>
      <c r="H35" s="198">
        <v>618</v>
      </c>
    </row>
    <row r="36" spans="1:8" x14ac:dyDescent="0.2">
      <c r="A36" s="196" t="s">
        <v>76</v>
      </c>
      <c r="B36" s="196" t="s">
        <v>77</v>
      </c>
      <c r="C36" s="197">
        <v>2515716.37</v>
      </c>
      <c r="D36" s="198">
        <v>2101</v>
      </c>
      <c r="E36" s="197">
        <v>-417699.6</v>
      </c>
      <c r="F36" s="198">
        <v>449</v>
      </c>
      <c r="G36" s="197">
        <v>2098016.77</v>
      </c>
      <c r="H36" s="198">
        <v>2550</v>
      </c>
    </row>
    <row r="37" spans="1:8" x14ac:dyDescent="0.2">
      <c r="A37" s="196" t="s">
        <v>78</v>
      </c>
      <c r="B37" s="196" t="s">
        <v>79</v>
      </c>
      <c r="C37" s="197">
        <v>4337055.17</v>
      </c>
      <c r="D37" s="198">
        <v>3382</v>
      </c>
      <c r="E37" s="197">
        <v>433205.09</v>
      </c>
      <c r="F37" s="198">
        <v>56</v>
      </c>
      <c r="G37" s="197">
        <v>4770260.26</v>
      </c>
      <c r="H37" s="198">
        <v>3438</v>
      </c>
    </row>
    <row r="38" spans="1:8" x14ac:dyDescent="0.2">
      <c r="A38" s="196" t="s">
        <v>80</v>
      </c>
      <c r="B38" s="196" t="s">
        <v>81</v>
      </c>
      <c r="C38" s="197">
        <v>948332.87</v>
      </c>
      <c r="D38" s="199">
        <v>792</v>
      </c>
      <c r="E38" s="197">
        <v>-240429.77</v>
      </c>
      <c r="F38" s="198">
        <v>0</v>
      </c>
      <c r="G38" s="197">
        <v>707903.1</v>
      </c>
      <c r="H38" s="198">
        <v>792</v>
      </c>
    </row>
    <row r="39" spans="1:8" x14ac:dyDescent="0.2">
      <c r="A39" s="196" t="s">
        <v>82</v>
      </c>
      <c r="B39" s="196" t="s">
        <v>83</v>
      </c>
      <c r="C39" s="197">
        <v>833383.43</v>
      </c>
      <c r="D39" s="199">
        <v>696</v>
      </c>
      <c r="E39" s="197">
        <v>-103826.94</v>
      </c>
      <c r="F39" s="198">
        <v>154</v>
      </c>
      <c r="G39" s="197">
        <v>729556.49</v>
      </c>
      <c r="H39" s="198">
        <v>850</v>
      </c>
    </row>
    <row r="40" spans="1:8" x14ac:dyDescent="0.2">
      <c r="A40" s="196" t="s">
        <v>84</v>
      </c>
      <c r="B40" s="196" t="s">
        <v>85</v>
      </c>
      <c r="C40" s="197">
        <v>493324.68</v>
      </c>
      <c r="D40" s="199">
        <v>412</v>
      </c>
      <c r="E40" s="197">
        <v>-22417.78</v>
      </c>
      <c r="F40" s="198">
        <v>81</v>
      </c>
      <c r="G40" s="197">
        <v>470906.9</v>
      </c>
      <c r="H40" s="198">
        <v>493</v>
      </c>
    </row>
    <row r="41" spans="1:8" x14ac:dyDescent="0.2">
      <c r="A41" s="196" t="s">
        <v>86</v>
      </c>
      <c r="B41" s="196" t="s">
        <v>87</v>
      </c>
      <c r="C41" s="197">
        <v>897725.6</v>
      </c>
      <c r="D41" s="199">
        <v>639</v>
      </c>
      <c r="E41" s="197">
        <v>74652.12</v>
      </c>
      <c r="F41" s="198">
        <v>0</v>
      </c>
      <c r="G41" s="197">
        <v>972377.72</v>
      </c>
      <c r="H41" s="198">
        <v>639</v>
      </c>
    </row>
    <row r="42" spans="1:8" ht="22.5" x14ac:dyDescent="0.2">
      <c r="A42" s="196" t="s">
        <v>88</v>
      </c>
      <c r="B42" s="196" t="s">
        <v>89</v>
      </c>
      <c r="C42" s="197">
        <v>100580.76</v>
      </c>
      <c r="D42" s="199">
        <v>84</v>
      </c>
      <c r="E42" s="197">
        <v>-509.2</v>
      </c>
      <c r="F42" s="198">
        <v>16</v>
      </c>
      <c r="G42" s="197">
        <v>100071.56</v>
      </c>
      <c r="H42" s="198">
        <v>100</v>
      </c>
    </row>
    <row r="43" spans="1:8" x14ac:dyDescent="0.2">
      <c r="A43" s="196" t="s">
        <v>90</v>
      </c>
      <c r="B43" s="196" t="s">
        <v>167</v>
      </c>
      <c r="C43" s="197">
        <v>1690092.01</v>
      </c>
      <c r="D43" s="198">
        <v>1414</v>
      </c>
      <c r="E43" s="197">
        <v>180911.26</v>
      </c>
      <c r="F43" s="198">
        <v>424</v>
      </c>
      <c r="G43" s="197">
        <v>1871003.27</v>
      </c>
      <c r="H43" s="198">
        <v>1838</v>
      </c>
    </row>
    <row r="44" spans="1:8" x14ac:dyDescent="0.2">
      <c r="A44" s="196" t="s">
        <v>164</v>
      </c>
      <c r="B44" s="196" t="s">
        <v>168</v>
      </c>
      <c r="C44" s="197">
        <v>89804.25</v>
      </c>
      <c r="D44" s="199">
        <v>75</v>
      </c>
      <c r="E44" s="197">
        <v>-65864.490000000005</v>
      </c>
      <c r="F44" s="198">
        <v>0</v>
      </c>
      <c r="G44" s="197">
        <v>23939.759999999998</v>
      </c>
      <c r="H44" s="198">
        <v>75</v>
      </c>
    </row>
    <row r="45" spans="1:8" ht="22.5" x14ac:dyDescent="0.2">
      <c r="A45" s="196" t="s">
        <v>196</v>
      </c>
      <c r="B45" s="196" t="s">
        <v>169</v>
      </c>
      <c r="C45" s="197">
        <v>10776.51</v>
      </c>
      <c r="D45" s="199">
        <v>9</v>
      </c>
      <c r="E45" s="197">
        <v>-10776.51</v>
      </c>
      <c r="F45" s="198">
        <v>-9</v>
      </c>
      <c r="G45" s="197">
        <v>0</v>
      </c>
      <c r="H45" s="198">
        <v>0</v>
      </c>
    </row>
    <row r="46" spans="1:8" x14ac:dyDescent="0.2">
      <c r="A46" s="196" t="s">
        <v>96</v>
      </c>
      <c r="B46" s="196" t="s">
        <v>97</v>
      </c>
      <c r="C46" s="197">
        <v>111357.27</v>
      </c>
      <c r="D46" s="199">
        <v>93</v>
      </c>
      <c r="E46" s="197">
        <v>-55017.86</v>
      </c>
      <c r="F46" s="198">
        <v>0</v>
      </c>
      <c r="G46" s="197">
        <v>56339.41</v>
      </c>
      <c r="H46" s="198">
        <v>93</v>
      </c>
    </row>
    <row r="47" spans="1:8" ht="22.5" x14ac:dyDescent="0.2">
      <c r="A47" s="196" t="s">
        <v>118</v>
      </c>
      <c r="B47" s="196" t="s">
        <v>170</v>
      </c>
      <c r="C47" s="197">
        <v>992430.45</v>
      </c>
      <c r="D47" s="199">
        <v>828</v>
      </c>
      <c r="E47" s="197">
        <v>102757.54</v>
      </c>
      <c r="F47" s="198">
        <v>70</v>
      </c>
      <c r="G47" s="197">
        <v>1095187.99</v>
      </c>
      <c r="H47" s="198">
        <v>898</v>
      </c>
    </row>
    <row r="48" spans="1:8" x14ac:dyDescent="0.2">
      <c r="A48" s="196" t="s">
        <v>98</v>
      </c>
      <c r="B48" s="196" t="s">
        <v>99</v>
      </c>
      <c r="C48" s="197">
        <v>1336956.06</v>
      </c>
      <c r="D48" s="198">
        <v>1105</v>
      </c>
      <c r="E48" s="197">
        <v>41848.300000000003</v>
      </c>
      <c r="F48" s="198">
        <v>114</v>
      </c>
      <c r="G48" s="197">
        <v>1378804.36</v>
      </c>
      <c r="H48" s="198">
        <v>1219</v>
      </c>
    </row>
    <row r="49" spans="1:8" x14ac:dyDescent="0.2">
      <c r="A49" s="375" t="s">
        <v>100</v>
      </c>
      <c r="B49" s="375"/>
      <c r="C49" s="197">
        <v>95175403.120000005</v>
      </c>
      <c r="D49" s="198">
        <v>80340</v>
      </c>
      <c r="E49" s="197">
        <v>557464.49</v>
      </c>
      <c r="F49" s="198">
        <v>9766</v>
      </c>
      <c r="G49" s="197">
        <v>95732867.609999999</v>
      </c>
      <c r="H49" s="198">
        <v>90106</v>
      </c>
    </row>
    <row r="50" spans="1:8" x14ac:dyDescent="0.2">
      <c r="G50" s="200"/>
      <c r="H50" s="6"/>
    </row>
    <row r="51" spans="1:8" x14ac:dyDescent="0.2">
      <c r="G51" s="200"/>
      <c r="H51" s="6"/>
    </row>
    <row r="52" spans="1:8" x14ac:dyDescent="0.2">
      <c r="G52" s="200"/>
      <c r="H52" s="6"/>
    </row>
    <row r="53" spans="1:8" x14ac:dyDescent="0.2">
      <c r="G53" s="200"/>
      <c r="H53" s="6"/>
    </row>
    <row r="54" spans="1:8" x14ac:dyDescent="0.2">
      <c r="G54" s="200"/>
      <c r="H54" s="6"/>
    </row>
    <row r="55" spans="1:8" x14ac:dyDescent="0.2">
      <c r="G55" s="200"/>
      <c r="H55" s="6"/>
    </row>
    <row r="56" spans="1:8" x14ac:dyDescent="0.2">
      <c r="G56" s="200"/>
      <c r="H56" s="6"/>
    </row>
    <row r="57" spans="1:8" x14ac:dyDescent="0.2">
      <c r="G57" s="200"/>
      <c r="H57" s="6"/>
    </row>
    <row r="58" spans="1:8" x14ac:dyDescent="0.2">
      <c r="G58" s="200"/>
      <c r="H58" s="6"/>
    </row>
    <row r="59" spans="1:8" x14ac:dyDescent="0.2">
      <c r="G59" s="200"/>
      <c r="H59" s="6"/>
    </row>
    <row r="60" spans="1:8" x14ac:dyDescent="0.2">
      <c r="G60" s="200"/>
      <c r="H60" s="6"/>
    </row>
    <row r="61" spans="1:8" x14ac:dyDescent="0.2">
      <c r="G61" s="200"/>
      <c r="H61" s="6"/>
    </row>
    <row r="62" spans="1:8" x14ac:dyDescent="0.2">
      <c r="G62" s="200"/>
      <c r="H62" s="6"/>
    </row>
    <row r="63" spans="1:8" x14ac:dyDescent="0.2">
      <c r="G63" s="200"/>
      <c r="H63" s="6"/>
    </row>
    <row r="64" spans="1:8" x14ac:dyDescent="0.2">
      <c r="G64" s="200"/>
      <c r="H64" s="6"/>
    </row>
    <row r="65" spans="7:8" x14ac:dyDescent="0.2">
      <c r="G65" s="200"/>
      <c r="H65" s="6"/>
    </row>
    <row r="66" spans="7:8" x14ac:dyDescent="0.2">
      <c r="G66" s="200"/>
      <c r="H66" s="6"/>
    </row>
    <row r="67" spans="7:8" x14ac:dyDescent="0.2">
      <c r="G67" s="200"/>
      <c r="H67" s="6"/>
    </row>
    <row r="68" spans="7:8" x14ac:dyDescent="0.2">
      <c r="G68" s="200"/>
      <c r="H68" s="6"/>
    </row>
    <row r="69" spans="7:8" x14ac:dyDescent="0.2">
      <c r="G69" s="200"/>
      <c r="H69" s="6"/>
    </row>
    <row r="70" spans="7:8" x14ac:dyDescent="0.2">
      <c r="G70" s="200"/>
      <c r="H70" s="6"/>
    </row>
    <row r="71" spans="7:8" x14ac:dyDescent="0.2">
      <c r="G71" s="200"/>
      <c r="H71" s="6"/>
    </row>
    <row r="72" spans="7:8" x14ac:dyDescent="0.2">
      <c r="G72" s="200"/>
      <c r="H72" s="6"/>
    </row>
    <row r="73" spans="7:8" x14ac:dyDescent="0.2">
      <c r="G73" s="200"/>
      <c r="H73" s="6"/>
    </row>
    <row r="74" spans="7:8" x14ac:dyDescent="0.2">
      <c r="G74" s="200"/>
      <c r="H74" s="6"/>
    </row>
    <row r="75" spans="7:8" x14ac:dyDescent="0.2">
      <c r="G75" s="200"/>
      <c r="H75" s="6"/>
    </row>
    <row r="76" spans="7:8" x14ac:dyDescent="0.2">
      <c r="G76" s="200"/>
      <c r="H76" s="6"/>
    </row>
    <row r="77" spans="7:8" x14ac:dyDescent="0.2">
      <c r="G77" s="200"/>
      <c r="H77" s="6"/>
    </row>
    <row r="78" spans="7:8" x14ac:dyDescent="0.2">
      <c r="G78" s="200"/>
      <c r="H78" s="6"/>
    </row>
    <row r="79" spans="7:8" x14ac:dyDescent="0.2">
      <c r="G79" s="200"/>
      <c r="H79" s="6"/>
    </row>
    <row r="80" spans="7:8" x14ac:dyDescent="0.2">
      <c r="G80" s="200"/>
      <c r="H80" s="6"/>
    </row>
    <row r="81" spans="7:8" x14ac:dyDescent="0.2">
      <c r="G81" s="200"/>
      <c r="H81" s="6"/>
    </row>
    <row r="82" spans="7:8" x14ac:dyDescent="0.2">
      <c r="G82" s="200"/>
      <c r="H82" s="6"/>
    </row>
    <row r="83" spans="7:8" x14ac:dyDescent="0.2">
      <c r="G83" s="200"/>
      <c r="H83" s="6"/>
    </row>
    <row r="84" spans="7:8" x14ac:dyDescent="0.2">
      <c r="G84" s="200"/>
      <c r="H84" s="6"/>
    </row>
    <row r="85" spans="7:8" x14ac:dyDescent="0.2">
      <c r="G85" s="200"/>
      <c r="H85" s="6"/>
    </row>
    <row r="86" spans="7:8" x14ac:dyDescent="0.2">
      <c r="G86" s="200"/>
      <c r="H86" s="6"/>
    </row>
    <row r="87" spans="7:8" x14ac:dyDescent="0.2">
      <c r="G87" s="200"/>
      <c r="H87" s="6"/>
    </row>
    <row r="88" spans="7:8" x14ac:dyDescent="0.2">
      <c r="G88" s="200"/>
      <c r="H88" s="6"/>
    </row>
    <row r="89" spans="7:8" x14ac:dyDescent="0.2">
      <c r="G89" s="200"/>
      <c r="H89" s="6"/>
    </row>
    <row r="90" spans="7:8" x14ac:dyDescent="0.2">
      <c r="G90" s="200"/>
      <c r="H90" s="6"/>
    </row>
    <row r="91" spans="7:8" x14ac:dyDescent="0.2">
      <c r="G91" s="200"/>
      <c r="H91" s="6"/>
    </row>
    <row r="92" spans="7:8" x14ac:dyDescent="0.2">
      <c r="G92" s="200"/>
      <c r="H92" s="6"/>
    </row>
    <row r="93" spans="7:8" x14ac:dyDescent="0.2">
      <c r="G93" s="200"/>
      <c r="H93" s="6"/>
    </row>
    <row r="94" spans="7:8" x14ac:dyDescent="0.2">
      <c r="G94" s="200"/>
      <c r="H94" s="6"/>
    </row>
    <row r="95" spans="7:8" x14ac:dyDescent="0.2">
      <c r="G95" s="200"/>
      <c r="H95" s="6"/>
    </row>
    <row r="96" spans="7:8" x14ac:dyDescent="0.2">
      <c r="G96" s="200"/>
      <c r="H96" s="6"/>
    </row>
    <row r="97" spans="7:8" x14ac:dyDescent="0.2">
      <c r="G97" s="200"/>
      <c r="H97" s="6"/>
    </row>
    <row r="98" spans="7:8" x14ac:dyDescent="0.2">
      <c r="G98" s="200"/>
      <c r="H98" s="6"/>
    </row>
    <row r="99" spans="7:8" x14ac:dyDescent="0.2">
      <c r="G99" s="200"/>
      <c r="H99" s="6"/>
    </row>
    <row r="100" spans="7:8" x14ac:dyDescent="0.2">
      <c r="G100" s="200"/>
      <c r="H100" s="6"/>
    </row>
    <row r="101" spans="7:8" x14ac:dyDescent="0.2">
      <c r="G101" s="200"/>
      <c r="H101" s="6"/>
    </row>
    <row r="102" spans="7:8" x14ac:dyDescent="0.2">
      <c r="G102" s="200"/>
      <c r="H102" s="6"/>
    </row>
    <row r="103" spans="7:8" x14ac:dyDescent="0.2">
      <c r="G103" s="200"/>
      <c r="H103" s="6"/>
    </row>
    <row r="104" spans="7:8" x14ac:dyDescent="0.2">
      <c r="G104" s="200"/>
      <c r="H104" s="6"/>
    </row>
    <row r="105" spans="7:8" x14ac:dyDescent="0.2">
      <c r="G105" s="200"/>
      <c r="H105" s="6"/>
    </row>
    <row r="106" spans="7:8" x14ac:dyDescent="0.2">
      <c r="G106" s="200"/>
      <c r="H106" s="6"/>
    </row>
    <row r="107" spans="7:8" x14ac:dyDescent="0.2">
      <c r="G107" s="200"/>
      <c r="H107" s="6"/>
    </row>
    <row r="108" spans="7:8" x14ac:dyDescent="0.2">
      <c r="G108" s="200"/>
      <c r="H108" s="6"/>
    </row>
    <row r="109" spans="7:8" x14ac:dyDescent="0.2">
      <c r="G109" s="200"/>
      <c r="H109" s="6"/>
    </row>
    <row r="110" spans="7:8" x14ac:dyDescent="0.2">
      <c r="G110" s="200"/>
      <c r="H110" s="6"/>
    </row>
    <row r="111" spans="7:8" x14ac:dyDescent="0.2">
      <c r="G111" s="200"/>
      <c r="H111" s="6"/>
    </row>
    <row r="112" spans="7:8" x14ac:dyDescent="0.2">
      <c r="G112" s="200"/>
      <c r="H112" s="6"/>
    </row>
    <row r="113" spans="7:8" x14ac:dyDescent="0.2">
      <c r="G113" s="200"/>
      <c r="H113" s="6"/>
    </row>
    <row r="114" spans="7:8" x14ac:dyDescent="0.2">
      <c r="G114" s="200"/>
      <c r="H114" s="6"/>
    </row>
    <row r="115" spans="7:8" x14ac:dyDescent="0.2">
      <c r="G115" s="200"/>
      <c r="H115" s="6"/>
    </row>
    <row r="116" spans="7:8" x14ac:dyDescent="0.2">
      <c r="G116" s="200"/>
      <c r="H116" s="6"/>
    </row>
    <row r="117" spans="7:8" x14ac:dyDescent="0.2">
      <c r="G117" s="200"/>
      <c r="H117" s="6"/>
    </row>
    <row r="118" spans="7:8" x14ac:dyDescent="0.2">
      <c r="G118" s="200"/>
      <c r="H118" s="6"/>
    </row>
    <row r="119" spans="7:8" x14ac:dyDescent="0.2">
      <c r="G119" s="200"/>
      <c r="H119" s="6"/>
    </row>
    <row r="120" spans="7:8" x14ac:dyDescent="0.2">
      <c r="G120" s="200"/>
      <c r="H120" s="6"/>
    </row>
    <row r="121" spans="7:8" x14ac:dyDescent="0.2">
      <c r="G121" s="200"/>
      <c r="H121" s="6"/>
    </row>
    <row r="122" spans="7:8" x14ac:dyDescent="0.2">
      <c r="G122" s="200"/>
      <c r="H122" s="6"/>
    </row>
    <row r="123" spans="7:8" x14ac:dyDescent="0.2">
      <c r="G123" s="200"/>
      <c r="H123" s="6"/>
    </row>
    <row r="124" spans="7:8" x14ac:dyDescent="0.2">
      <c r="G124" s="200"/>
      <c r="H124" s="6"/>
    </row>
    <row r="125" spans="7:8" x14ac:dyDescent="0.2">
      <c r="G125" s="200"/>
      <c r="H125" s="6"/>
    </row>
    <row r="126" spans="7:8" x14ac:dyDescent="0.2">
      <c r="G126" s="200"/>
      <c r="H126" s="6"/>
    </row>
    <row r="127" spans="7:8" x14ac:dyDescent="0.2">
      <c r="G127" s="200"/>
      <c r="H127" s="6"/>
    </row>
    <row r="128" spans="7:8" x14ac:dyDescent="0.2">
      <c r="G128" s="200"/>
      <c r="H128" s="6"/>
    </row>
    <row r="129" spans="7:8" x14ac:dyDescent="0.2">
      <c r="G129" s="200"/>
      <c r="H129" s="6"/>
    </row>
    <row r="130" spans="7:8" x14ac:dyDescent="0.2">
      <c r="G130" s="200"/>
      <c r="H130" s="6"/>
    </row>
    <row r="131" spans="7:8" x14ac:dyDescent="0.2">
      <c r="G131" s="200"/>
      <c r="H131" s="6"/>
    </row>
    <row r="132" spans="7:8" x14ac:dyDescent="0.2">
      <c r="G132" s="200"/>
      <c r="H132" s="6"/>
    </row>
    <row r="133" spans="7:8" x14ac:dyDescent="0.2">
      <c r="G133" s="200"/>
      <c r="H133" s="6"/>
    </row>
    <row r="134" spans="7:8" x14ac:dyDescent="0.2">
      <c r="G134" s="200"/>
      <c r="H134" s="6"/>
    </row>
    <row r="135" spans="7:8" x14ac:dyDescent="0.2">
      <c r="G135" s="200"/>
      <c r="H135" s="6"/>
    </row>
    <row r="136" spans="7:8" x14ac:dyDescent="0.2">
      <c r="G136" s="200"/>
      <c r="H136" s="6"/>
    </row>
    <row r="137" spans="7:8" x14ac:dyDescent="0.2">
      <c r="G137" s="200"/>
      <c r="H137" s="6"/>
    </row>
    <row r="138" spans="7:8" x14ac:dyDescent="0.2">
      <c r="G138" s="200"/>
      <c r="H138" s="6"/>
    </row>
    <row r="139" spans="7:8" x14ac:dyDescent="0.2">
      <c r="G139" s="200"/>
      <c r="H139" s="6"/>
    </row>
    <row r="140" spans="7:8" x14ac:dyDescent="0.2">
      <c r="G140" s="200"/>
      <c r="H140" s="6"/>
    </row>
    <row r="141" spans="7:8" x14ac:dyDescent="0.2">
      <c r="G141" s="200"/>
      <c r="H141" s="6"/>
    </row>
    <row r="142" spans="7:8" x14ac:dyDescent="0.2">
      <c r="G142" s="200"/>
      <c r="H142" s="6"/>
    </row>
    <row r="143" spans="7:8" x14ac:dyDescent="0.2">
      <c r="G143" s="200"/>
      <c r="H143" s="6"/>
    </row>
    <row r="144" spans="7:8" x14ac:dyDescent="0.2">
      <c r="G144" s="200"/>
      <c r="H144" s="6"/>
    </row>
    <row r="145" spans="7:8" x14ac:dyDescent="0.2">
      <c r="G145" s="200"/>
      <c r="H145" s="6"/>
    </row>
    <row r="146" spans="7:8" x14ac:dyDescent="0.2">
      <c r="G146" s="200"/>
      <c r="H146" s="6"/>
    </row>
    <row r="147" spans="7:8" x14ac:dyDescent="0.2">
      <c r="G147" s="200"/>
      <c r="H147" s="6"/>
    </row>
    <row r="148" spans="7:8" x14ac:dyDescent="0.2">
      <c r="G148" s="200"/>
      <c r="H148" s="6"/>
    </row>
    <row r="149" spans="7:8" x14ac:dyDescent="0.2">
      <c r="G149" s="200"/>
      <c r="H149" s="6"/>
    </row>
    <row r="150" spans="7:8" x14ac:dyDescent="0.2">
      <c r="G150" s="200"/>
      <c r="H150" s="6"/>
    </row>
    <row r="151" spans="7:8" x14ac:dyDescent="0.2">
      <c r="G151" s="200"/>
      <c r="H151" s="6"/>
    </row>
    <row r="152" spans="7:8" x14ac:dyDescent="0.2">
      <c r="G152" s="200"/>
      <c r="H152" s="6"/>
    </row>
    <row r="153" spans="7:8" x14ac:dyDescent="0.2">
      <c r="G153" s="200"/>
      <c r="H153" s="6"/>
    </row>
    <row r="154" spans="7:8" x14ac:dyDescent="0.2">
      <c r="G154" s="200"/>
      <c r="H154" s="6"/>
    </row>
    <row r="155" spans="7:8" x14ac:dyDescent="0.2">
      <c r="G155" s="200"/>
      <c r="H155" s="6"/>
    </row>
    <row r="156" spans="7:8" x14ac:dyDescent="0.2">
      <c r="G156" s="200"/>
      <c r="H156" s="6"/>
    </row>
    <row r="157" spans="7:8" x14ac:dyDescent="0.2">
      <c r="G157" s="200"/>
      <c r="H157" s="6"/>
    </row>
    <row r="158" spans="7:8" x14ac:dyDescent="0.2">
      <c r="G158" s="200"/>
      <c r="H158" s="6"/>
    </row>
    <row r="159" spans="7:8" x14ac:dyDescent="0.2">
      <c r="G159" s="200"/>
      <c r="H159" s="6"/>
    </row>
    <row r="160" spans="7:8" x14ac:dyDescent="0.2">
      <c r="G160" s="200"/>
      <c r="H160" s="6"/>
    </row>
    <row r="161" spans="7:8" x14ac:dyDescent="0.2">
      <c r="G161" s="200"/>
      <c r="H161" s="6"/>
    </row>
    <row r="162" spans="7:8" x14ac:dyDescent="0.2">
      <c r="G162" s="200"/>
      <c r="H162" s="6"/>
    </row>
    <row r="163" spans="7:8" x14ac:dyDescent="0.2">
      <c r="G163" s="200"/>
      <c r="H163" s="6"/>
    </row>
    <row r="164" spans="7:8" x14ac:dyDescent="0.2">
      <c r="G164" s="200"/>
      <c r="H164" s="6"/>
    </row>
    <row r="165" spans="7:8" x14ac:dyDescent="0.2">
      <c r="G165" s="200"/>
      <c r="H165" s="6"/>
    </row>
    <row r="166" spans="7:8" x14ac:dyDescent="0.2">
      <c r="G166" s="200"/>
      <c r="H166" s="6"/>
    </row>
    <row r="167" spans="7:8" x14ac:dyDescent="0.2">
      <c r="G167" s="200"/>
      <c r="H167" s="6"/>
    </row>
    <row r="168" spans="7:8" x14ac:dyDescent="0.2">
      <c r="G168" s="200"/>
      <c r="H168" s="6"/>
    </row>
    <row r="169" spans="7:8" x14ac:dyDescent="0.2">
      <c r="G169" s="200"/>
      <c r="H169" s="6"/>
    </row>
    <row r="170" spans="7:8" x14ac:dyDescent="0.2">
      <c r="G170" s="200"/>
      <c r="H170" s="6"/>
    </row>
    <row r="171" spans="7:8" x14ac:dyDescent="0.2">
      <c r="G171" s="200"/>
      <c r="H171" s="6"/>
    </row>
    <row r="172" spans="7:8" x14ac:dyDescent="0.2">
      <c r="G172" s="200"/>
      <c r="H172" s="6"/>
    </row>
    <row r="173" spans="7:8" x14ac:dyDescent="0.2">
      <c r="G173" s="200"/>
      <c r="H173" s="6"/>
    </row>
    <row r="174" spans="7:8" x14ac:dyDescent="0.2">
      <c r="G174" s="200"/>
      <c r="H174" s="6"/>
    </row>
    <row r="175" spans="7:8" x14ac:dyDescent="0.2">
      <c r="G175" s="200"/>
      <c r="H175" s="6"/>
    </row>
    <row r="176" spans="7:8" x14ac:dyDescent="0.2">
      <c r="G176" s="200"/>
      <c r="H176" s="6"/>
    </row>
    <row r="177" spans="7:8" x14ac:dyDescent="0.2">
      <c r="G177" s="200"/>
      <c r="H177" s="6"/>
    </row>
    <row r="178" spans="7:8" x14ac:dyDescent="0.2">
      <c r="G178" s="200"/>
      <c r="H178" s="6"/>
    </row>
    <row r="179" spans="7:8" x14ac:dyDescent="0.2">
      <c r="G179" s="200"/>
      <c r="H179" s="6"/>
    </row>
    <row r="180" spans="7:8" x14ac:dyDescent="0.2">
      <c r="G180" s="200"/>
      <c r="H180" s="6"/>
    </row>
    <row r="181" spans="7:8" x14ac:dyDescent="0.2">
      <c r="G181" s="200"/>
      <c r="H181" s="6"/>
    </row>
    <row r="182" spans="7:8" x14ac:dyDescent="0.2">
      <c r="G182" s="200"/>
      <c r="H182" s="6"/>
    </row>
    <row r="183" spans="7:8" x14ac:dyDescent="0.2">
      <c r="G183" s="200"/>
      <c r="H183" s="6"/>
    </row>
    <row r="184" spans="7:8" x14ac:dyDescent="0.2">
      <c r="G184" s="200"/>
      <c r="H184" s="6"/>
    </row>
    <row r="185" spans="7:8" x14ac:dyDescent="0.2">
      <c r="G185" s="200"/>
      <c r="H185" s="6"/>
    </row>
    <row r="186" spans="7:8" x14ac:dyDescent="0.2">
      <c r="G186" s="200"/>
      <c r="H186" s="6"/>
    </row>
    <row r="187" spans="7:8" x14ac:dyDescent="0.2">
      <c r="G187" s="200"/>
      <c r="H187" s="6"/>
    </row>
    <row r="188" spans="7:8" x14ac:dyDescent="0.2">
      <c r="G188" s="200"/>
      <c r="H188" s="6"/>
    </row>
    <row r="189" spans="7:8" x14ac:dyDescent="0.2">
      <c r="G189" s="200"/>
      <c r="H189" s="6"/>
    </row>
    <row r="190" spans="7:8" x14ac:dyDescent="0.2">
      <c r="G190" s="200"/>
      <c r="H190" s="6"/>
    </row>
    <row r="191" spans="7:8" x14ac:dyDescent="0.2">
      <c r="G191" s="200"/>
      <c r="H191" s="6"/>
    </row>
    <row r="192" spans="7:8" x14ac:dyDescent="0.2">
      <c r="G192" s="200"/>
      <c r="H192" s="6"/>
    </row>
    <row r="193" spans="7:8" x14ac:dyDescent="0.2">
      <c r="G193" s="200"/>
      <c r="H193" s="6"/>
    </row>
    <row r="194" spans="7:8" x14ac:dyDescent="0.2">
      <c r="G194" s="200"/>
      <c r="H194" s="6"/>
    </row>
    <row r="195" spans="7:8" x14ac:dyDescent="0.2">
      <c r="G195" s="200"/>
      <c r="H195" s="6"/>
    </row>
    <row r="196" spans="7:8" x14ac:dyDescent="0.2">
      <c r="G196" s="200"/>
      <c r="H196" s="6"/>
    </row>
    <row r="197" spans="7:8" x14ac:dyDescent="0.2">
      <c r="G197" s="200"/>
      <c r="H197" s="6"/>
    </row>
  </sheetData>
  <mergeCells count="8">
    <mergeCell ref="A49:B4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/>
  <dimension ref="A1:I49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x14ac:dyDescent="0.2"/>
  <cols>
    <col min="1" max="1" width="10.1640625" style="6" customWidth="1"/>
    <col min="2" max="2" width="29.5" style="6" customWidth="1"/>
    <col min="3" max="3" width="17.5" style="6" customWidth="1"/>
    <col min="4" max="4" width="10.6640625" style="6" customWidth="1"/>
    <col min="5" max="5" width="17.5" style="200" customWidth="1"/>
    <col min="6" max="6" width="10.33203125" style="6" customWidth="1"/>
    <col min="7" max="7" width="17.5" style="201" customWidth="1"/>
    <col min="8" max="8" width="9.6640625" style="1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281</v>
      </c>
      <c r="G1" s="369"/>
      <c r="H1" s="369"/>
    </row>
    <row r="2" spans="1:9" s="168" customFormat="1" ht="60.75" customHeight="1" x14ac:dyDescent="0.2">
      <c r="A2" s="370" t="s">
        <v>280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277</v>
      </c>
      <c r="E4" s="170" t="s">
        <v>107</v>
      </c>
      <c r="F4" s="170" t="s">
        <v>277</v>
      </c>
      <c r="G4" s="170" t="s">
        <v>107</v>
      </c>
      <c r="H4" s="170" t="s">
        <v>277</v>
      </c>
    </row>
    <row r="5" spans="1:9" x14ac:dyDescent="0.2">
      <c r="A5" s="196" t="s">
        <v>8</v>
      </c>
      <c r="B5" s="196" t="s">
        <v>197</v>
      </c>
      <c r="C5" s="197">
        <v>10814280.76</v>
      </c>
      <c r="D5" s="198">
        <v>12808</v>
      </c>
      <c r="E5" s="197">
        <v>3076005.9</v>
      </c>
      <c r="F5" s="198">
        <v>-3817</v>
      </c>
      <c r="G5" s="197">
        <v>13890286.66</v>
      </c>
      <c r="H5" s="198">
        <v>8991</v>
      </c>
    </row>
    <row r="6" spans="1:9" x14ac:dyDescent="0.2">
      <c r="A6" s="196" t="s">
        <v>10</v>
      </c>
      <c r="B6" s="196" t="s">
        <v>11</v>
      </c>
      <c r="C6" s="197">
        <v>12084299.67</v>
      </c>
      <c r="D6" s="198">
        <v>6450</v>
      </c>
      <c r="E6" s="197">
        <v>-602772.15</v>
      </c>
      <c r="F6" s="198">
        <v>134</v>
      </c>
      <c r="G6" s="197">
        <v>11481527.52</v>
      </c>
      <c r="H6" s="198">
        <v>6584</v>
      </c>
    </row>
    <row r="7" spans="1:9" x14ac:dyDescent="0.2">
      <c r="A7" s="196" t="s">
        <v>16</v>
      </c>
      <c r="B7" s="196" t="s">
        <v>17</v>
      </c>
      <c r="C7" s="197">
        <v>19721097.210000001</v>
      </c>
      <c r="D7" s="198">
        <v>11294</v>
      </c>
      <c r="E7" s="197">
        <v>847626.1</v>
      </c>
      <c r="F7" s="198">
        <v>166</v>
      </c>
      <c r="G7" s="197">
        <v>20568723.309999999</v>
      </c>
      <c r="H7" s="198">
        <v>11460</v>
      </c>
    </row>
    <row r="8" spans="1:9" ht="22.5" x14ac:dyDescent="0.2">
      <c r="A8" s="196" t="s">
        <v>20</v>
      </c>
      <c r="B8" s="196" t="s">
        <v>21</v>
      </c>
      <c r="C8" s="197">
        <v>16758436.529999999</v>
      </c>
      <c r="D8" s="198">
        <v>9524</v>
      </c>
      <c r="E8" s="197">
        <v>-1715120.6</v>
      </c>
      <c r="F8" s="198">
        <v>-838</v>
      </c>
      <c r="G8" s="197">
        <v>15043315.93</v>
      </c>
      <c r="H8" s="198">
        <v>8686</v>
      </c>
    </row>
    <row r="9" spans="1:9" x14ac:dyDescent="0.2">
      <c r="A9" s="196" t="s">
        <v>198</v>
      </c>
      <c r="B9" s="196" t="s">
        <v>194</v>
      </c>
      <c r="C9" s="197">
        <v>14858.93</v>
      </c>
      <c r="D9" s="199">
        <v>3</v>
      </c>
      <c r="E9" s="197">
        <v>-3714.73</v>
      </c>
      <c r="F9" s="198">
        <v>-1</v>
      </c>
      <c r="G9" s="197">
        <v>11144.2</v>
      </c>
      <c r="H9" s="198">
        <v>2</v>
      </c>
    </row>
    <row r="10" spans="1:9" x14ac:dyDescent="0.2">
      <c r="A10" s="196" t="s">
        <v>28</v>
      </c>
      <c r="B10" s="196" t="s">
        <v>29</v>
      </c>
      <c r="C10" s="197">
        <v>6163168.6799999997</v>
      </c>
      <c r="D10" s="198">
        <v>2801</v>
      </c>
      <c r="E10" s="197">
        <v>121346.93</v>
      </c>
      <c r="F10" s="198">
        <v>-284</v>
      </c>
      <c r="G10" s="197">
        <v>6284515.6100000003</v>
      </c>
      <c r="H10" s="198">
        <v>2517</v>
      </c>
    </row>
    <row r="11" spans="1:9" x14ac:dyDescent="0.2">
      <c r="A11" s="196" t="s">
        <v>32</v>
      </c>
      <c r="B11" s="196" t="s">
        <v>33</v>
      </c>
      <c r="C11" s="197">
        <v>1643968.5</v>
      </c>
      <c r="D11" s="198">
        <v>1014</v>
      </c>
      <c r="E11" s="197">
        <v>-176175.94</v>
      </c>
      <c r="F11" s="198">
        <v>-59</v>
      </c>
      <c r="G11" s="197">
        <v>1467792.56</v>
      </c>
      <c r="H11" s="198">
        <v>955</v>
      </c>
    </row>
    <row r="12" spans="1:9" ht="22.5" x14ac:dyDescent="0.2">
      <c r="A12" s="196" t="s">
        <v>34</v>
      </c>
      <c r="B12" s="196" t="s">
        <v>35</v>
      </c>
      <c r="C12" s="197">
        <v>11635697.810000001</v>
      </c>
      <c r="D12" s="198">
        <v>5531</v>
      </c>
      <c r="E12" s="197">
        <v>233098.46</v>
      </c>
      <c r="F12" s="198">
        <v>-1858</v>
      </c>
      <c r="G12" s="197">
        <v>11868796.27</v>
      </c>
      <c r="H12" s="198">
        <v>3673</v>
      </c>
    </row>
    <row r="13" spans="1:9" x14ac:dyDescent="0.2">
      <c r="A13" s="196" t="s">
        <v>36</v>
      </c>
      <c r="B13" s="196" t="s">
        <v>37</v>
      </c>
      <c r="C13" s="197">
        <v>3608044.02</v>
      </c>
      <c r="D13" s="198">
        <v>1811</v>
      </c>
      <c r="E13" s="197">
        <v>-428485.07</v>
      </c>
      <c r="F13" s="198">
        <v>-251</v>
      </c>
      <c r="G13" s="197">
        <v>3179558.95</v>
      </c>
      <c r="H13" s="198">
        <v>1560</v>
      </c>
    </row>
    <row r="14" spans="1:9" x14ac:dyDescent="0.2">
      <c r="A14" s="196" t="s">
        <v>38</v>
      </c>
      <c r="B14" s="196" t="s">
        <v>39</v>
      </c>
      <c r="C14" s="197">
        <v>4029908.05</v>
      </c>
      <c r="D14" s="198">
        <v>2164</v>
      </c>
      <c r="E14" s="197">
        <v>-185454.06</v>
      </c>
      <c r="F14" s="198">
        <v>-88</v>
      </c>
      <c r="G14" s="197">
        <v>3844453.99</v>
      </c>
      <c r="H14" s="198">
        <v>2076</v>
      </c>
    </row>
    <row r="15" spans="1:9" x14ac:dyDescent="0.2">
      <c r="A15" s="196" t="s">
        <v>40</v>
      </c>
      <c r="B15" s="196" t="s">
        <v>41</v>
      </c>
      <c r="C15" s="197">
        <v>717256.29</v>
      </c>
      <c r="D15" s="199">
        <v>380</v>
      </c>
      <c r="E15" s="197">
        <v>-247427.56</v>
      </c>
      <c r="F15" s="198">
        <v>-145</v>
      </c>
      <c r="G15" s="197">
        <v>469828.73</v>
      </c>
      <c r="H15" s="198">
        <v>235</v>
      </c>
    </row>
    <row r="16" spans="1:9" x14ac:dyDescent="0.2">
      <c r="A16" s="196" t="s">
        <v>42</v>
      </c>
      <c r="B16" s="196" t="s">
        <v>43</v>
      </c>
      <c r="C16" s="197">
        <v>650781.17000000004</v>
      </c>
      <c r="D16" s="199">
        <v>393</v>
      </c>
      <c r="E16" s="197">
        <v>-228961.09</v>
      </c>
      <c r="F16" s="198">
        <v>-99</v>
      </c>
      <c r="G16" s="197">
        <v>421820.08</v>
      </c>
      <c r="H16" s="198">
        <v>294</v>
      </c>
    </row>
    <row r="17" spans="1:8" x14ac:dyDescent="0.2">
      <c r="A17" s="196" t="s">
        <v>44</v>
      </c>
      <c r="B17" s="196" t="s">
        <v>45</v>
      </c>
      <c r="C17" s="197">
        <v>560831.19999999995</v>
      </c>
      <c r="D17" s="199">
        <v>357</v>
      </c>
      <c r="E17" s="197">
        <v>-377060.02</v>
      </c>
      <c r="F17" s="198">
        <v>-191</v>
      </c>
      <c r="G17" s="197">
        <v>183771.18</v>
      </c>
      <c r="H17" s="198">
        <v>166</v>
      </c>
    </row>
    <row r="18" spans="1:8" x14ac:dyDescent="0.2">
      <c r="A18" s="196" t="s">
        <v>48</v>
      </c>
      <c r="B18" s="196" t="s">
        <v>49</v>
      </c>
      <c r="C18" s="197">
        <v>2072866.73</v>
      </c>
      <c r="D18" s="198">
        <v>1307</v>
      </c>
      <c r="E18" s="197">
        <v>-499723.43</v>
      </c>
      <c r="F18" s="198">
        <v>-172</v>
      </c>
      <c r="G18" s="197">
        <v>1573143.3</v>
      </c>
      <c r="H18" s="198">
        <v>1135</v>
      </c>
    </row>
    <row r="19" spans="1:8" x14ac:dyDescent="0.2">
      <c r="A19" s="196" t="s">
        <v>50</v>
      </c>
      <c r="B19" s="196" t="s">
        <v>51</v>
      </c>
      <c r="C19" s="197">
        <v>927985.26</v>
      </c>
      <c r="D19" s="199">
        <v>507</v>
      </c>
      <c r="E19" s="197">
        <v>41742.83</v>
      </c>
      <c r="F19" s="198">
        <v>22</v>
      </c>
      <c r="G19" s="197">
        <v>969728.09</v>
      </c>
      <c r="H19" s="198">
        <v>529</v>
      </c>
    </row>
    <row r="20" spans="1:8" x14ac:dyDescent="0.2">
      <c r="A20" s="196" t="s">
        <v>52</v>
      </c>
      <c r="B20" s="196" t="s">
        <v>53</v>
      </c>
      <c r="C20" s="197">
        <v>1407767.37</v>
      </c>
      <c r="D20" s="199">
        <v>715</v>
      </c>
      <c r="E20" s="197">
        <v>77168.03</v>
      </c>
      <c r="F20" s="198">
        <v>-3</v>
      </c>
      <c r="G20" s="197">
        <v>1484935.4</v>
      </c>
      <c r="H20" s="198">
        <v>712</v>
      </c>
    </row>
    <row r="21" spans="1:8" x14ac:dyDescent="0.2">
      <c r="A21" s="196" t="s">
        <v>54</v>
      </c>
      <c r="B21" s="196" t="s">
        <v>55</v>
      </c>
      <c r="C21" s="197">
        <v>3168858.88</v>
      </c>
      <c r="D21" s="198">
        <v>1842</v>
      </c>
      <c r="E21" s="197">
        <v>-606682.37</v>
      </c>
      <c r="F21" s="198">
        <v>-322</v>
      </c>
      <c r="G21" s="197">
        <v>2562176.5099999998</v>
      </c>
      <c r="H21" s="198">
        <v>1520</v>
      </c>
    </row>
    <row r="22" spans="1:8" x14ac:dyDescent="0.2">
      <c r="A22" s="196" t="s">
        <v>56</v>
      </c>
      <c r="B22" s="196" t="s">
        <v>57</v>
      </c>
      <c r="C22" s="197">
        <v>2795226.81</v>
      </c>
      <c r="D22" s="198">
        <v>1667</v>
      </c>
      <c r="E22" s="197">
        <v>-53330.39</v>
      </c>
      <c r="F22" s="198">
        <v>87</v>
      </c>
      <c r="G22" s="197">
        <v>2741896.42</v>
      </c>
      <c r="H22" s="198">
        <v>1754</v>
      </c>
    </row>
    <row r="23" spans="1:8" x14ac:dyDescent="0.2">
      <c r="A23" s="196" t="s">
        <v>58</v>
      </c>
      <c r="B23" s="196" t="s">
        <v>59</v>
      </c>
      <c r="C23" s="197">
        <v>1230989.1499999999</v>
      </c>
      <c r="D23" s="199">
        <v>675</v>
      </c>
      <c r="E23" s="197">
        <v>-45372.22</v>
      </c>
      <c r="F23" s="198">
        <v>-31</v>
      </c>
      <c r="G23" s="197">
        <v>1185616.93</v>
      </c>
      <c r="H23" s="198">
        <v>644</v>
      </c>
    </row>
    <row r="24" spans="1:8" x14ac:dyDescent="0.2">
      <c r="A24" s="196" t="s">
        <v>60</v>
      </c>
      <c r="B24" s="196" t="s">
        <v>61</v>
      </c>
      <c r="C24" s="197">
        <v>3578038.52</v>
      </c>
      <c r="D24" s="198">
        <v>1671</v>
      </c>
      <c r="E24" s="197">
        <v>169475.15</v>
      </c>
      <c r="F24" s="198">
        <v>37</v>
      </c>
      <c r="G24" s="197">
        <v>3747513.67</v>
      </c>
      <c r="H24" s="198">
        <v>1708</v>
      </c>
    </row>
    <row r="25" spans="1:8" x14ac:dyDescent="0.2">
      <c r="A25" s="196" t="s">
        <v>62</v>
      </c>
      <c r="B25" s="196" t="s">
        <v>63</v>
      </c>
      <c r="C25" s="197">
        <v>1810443.83</v>
      </c>
      <c r="D25" s="199">
        <v>954</v>
      </c>
      <c r="E25" s="197">
        <v>89599.37</v>
      </c>
      <c r="F25" s="198">
        <v>-187</v>
      </c>
      <c r="G25" s="197">
        <v>1900043.2</v>
      </c>
      <c r="H25" s="198">
        <v>767</v>
      </c>
    </row>
    <row r="26" spans="1:8" x14ac:dyDescent="0.2">
      <c r="A26" s="196" t="s">
        <v>64</v>
      </c>
      <c r="B26" s="196" t="s">
        <v>65</v>
      </c>
      <c r="C26" s="197">
        <v>9501004.5999999996</v>
      </c>
      <c r="D26" s="198">
        <v>4615</v>
      </c>
      <c r="E26" s="197">
        <v>910249.87</v>
      </c>
      <c r="F26" s="198">
        <v>-36</v>
      </c>
      <c r="G26" s="197">
        <v>10411254.470000001</v>
      </c>
      <c r="H26" s="198">
        <v>4579</v>
      </c>
    </row>
    <row r="27" spans="1:8" x14ac:dyDescent="0.2">
      <c r="A27" s="196" t="s">
        <v>66</v>
      </c>
      <c r="B27" s="196" t="s">
        <v>67</v>
      </c>
      <c r="C27" s="197">
        <v>1451019.66</v>
      </c>
      <c r="D27" s="199">
        <v>785</v>
      </c>
      <c r="E27" s="197">
        <v>46534.18</v>
      </c>
      <c r="F27" s="198">
        <v>2</v>
      </c>
      <c r="G27" s="197">
        <v>1497553.84</v>
      </c>
      <c r="H27" s="198">
        <v>787</v>
      </c>
    </row>
    <row r="28" spans="1:8" x14ac:dyDescent="0.2">
      <c r="A28" s="196" t="s">
        <v>68</v>
      </c>
      <c r="B28" s="196" t="s">
        <v>69</v>
      </c>
      <c r="C28" s="197">
        <v>2030701.61</v>
      </c>
      <c r="D28" s="198">
        <v>1129</v>
      </c>
      <c r="E28" s="197">
        <v>-159051.91</v>
      </c>
      <c r="F28" s="198">
        <v>-47</v>
      </c>
      <c r="G28" s="197">
        <v>1871649.7</v>
      </c>
      <c r="H28" s="198">
        <v>1082</v>
      </c>
    </row>
    <row r="29" spans="1:8" x14ac:dyDescent="0.2">
      <c r="A29" s="196" t="s">
        <v>70</v>
      </c>
      <c r="B29" s="196" t="s">
        <v>71</v>
      </c>
      <c r="C29" s="197">
        <v>1346687.53</v>
      </c>
      <c r="D29" s="199">
        <v>661</v>
      </c>
      <c r="E29" s="197">
        <v>-186281.41</v>
      </c>
      <c r="F29" s="198">
        <v>-172</v>
      </c>
      <c r="G29" s="197">
        <v>1160406.1200000001</v>
      </c>
      <c r="H29" s="198">
        <v>489</v>
      </c>
    </row>
    <row r="30" spans="1:8" x14ac:dyDescent="0.2">
      <c r="A30" s="196" t="s">
        <v>72</v>
      </c>
      <c r="B30" s="196" t="s">
        <v>73</v>
      </c>
      <c r="C30" s="197">
        <v>2462326.2999999998</v>
      </c>
      <c r="D30" s="198">
        <v>1317</v>
      </c>
      <c r="E30" s="197">
        <v>-154875.82</v>
      </c>
      <c r="F30" s="198">
        <v>-67</v>
      </c>
      <c r="G30" s="197">
        <v>2307450.48</v>
      </c>
      <c r="H30" s="198">
        <v>1250</v>
      </c>
    </row>
    <row r="31" spans="1:8" x14ac:dyDescent="0.2">
      <c r="A31" s="196" t="s">
        <v>74</v>
      </c>
      <c r="B31" s="196" t="s">
        <v>75</v>
      </c>
      <c r="C31" s="197">
        <v>742853.85</v>
      </c>
      <c r="D31" s="199">
        <v>358</v>
      </c>
      <c r="E31" s="197">
        <v>-145075</v>
      </c>
      <c r="F31" s="198">
        <v>-85</v>
      </c>
      <c r="G31" s="197">
        <v>597778.85</v>
      </c>
      <c r="H31" s="198">
        <v>273</v>
      </c>
    </row>
    <row r="32" spans="1:8" x14ac:dyDescent="0.2">
      <c r="A32" s="196" t="s">
        <v>76</v>
      </c>
      <c r="B32" s="196" t="s">
        <v>77</v>
      </c>
      <c r="C32" s="197">
        <v>4044237.87</v>
      </c>
      <c r="D32" s="198">
        <v>2043</v>
      </c>
      <c r="E32" s="197">
        <v>-645361.42000000004</v>
      </c>
      <c r="F32" s="198">
        <v>-424</v>
      </c>
      <c r="G32" s="197">
        <v>3398876.45</v>
      </c>
      <c r="H32" s="198">
        <v>1619</v>
      </c>
    </row>
    <row r="33" spans="1:8" x14ac:dyDescent="0.2">
      <c r="A33" s="196" t="s">
        <v>78</v>
      </c>
      <c r="B33" s="196" t="s">
        <v>79</v>
      </c>
      <c r="C33" s="197">
        <v>3414410.17</v>
      </c>
      <c r="D33" s="198">
        <v>1806</v>
      </c>
      <c r="E33" s="197">
        <v>-312196.71999999997</v>
      </c>
      <c r="F33" s="198">
        <v>-80</v>
      </c>
      <c r="G33" s="197">
        <v>3102213.45</v>
      </c>
      <c r="H33" s="198">
        <v>1726</v>
      </c>
    </row>
    <row r="34" spans="1:8" x14ac:dyDescent="0.2">
      <c r="A34" s="196" t="s">
        <v>80</v>
      </c>
      <c r="B34" s="196" t="s">
        <v>81</v>
      </c>
      <c r="C34" s="197">
        <v>1069846.1299999999</v>
      </c>
      <c r="D34" s="199">
        <v>616</v>
      </c>
      <c r="E34" s="197">
        <v>235628.62</v>
      </c>
      <c r="F34" s="198">
        <v>117</v>
      </c>
      <c r="G34" s="197">
        <v>1305474.75</v>
      </c>
      <c r="H34" s="198">
        <v>733</v>
      </c>
    </row>
    <row r="35" spans="1:8" x14ac:dyDescent="0.2">
      <c r="A35" s="196" t="s">
        <v>82</v>
      </c>
      <c r="B35" s="196" t="s">
        <v>83</v>
      </c>
      <c r="C35" s="197">
        <v>1610798.72</v>
      </c>
      <c r="D35" s="199">
        <v>953</v>
      </c>
      <c r="E35" s="197">
        <v>-53881.41</v>
      </c>
      <c r="F35" s="198">
        <v>2</v>
      </c>
      <c r="G35" s="197">
        <v>1556917.31</v>
      </c>
      <c r="H35" s="198">
        <v>955</v>
      </c>
    </row>
    <row r="36" spans="1:8" x14ac:dyDescent="0.2">
      <c r="A36" s="196" t="s">
        <v>84</v>
      </c>
      <c r="B36" s="196" t="s">
        <v>85</v>
      </c>
      <c r="C36" s="197">
        <v>1160719.58</v>
      </c>
      <c r="D36" s="199">
        <v>590</v>
      </c>
      <c r="E36" s="197">
        <v>80256.399999999994</v>
      </c>
      <c r="F36" s="198">
        <v>-3</v>
      </c>
      <c r="G36" s="197">
        <v>1240975.98</v>
      </c>
      <c r="H36" s="198">
        <v>587</v>
      </c>
    </row>
    <row r="37" spans="1:8" x14ac:dyDescent="0.2">
      <c r="A37" s="196" t="s">
        <v>86</v>
      </c>
      <c r="B37" s="196" t="s">
        <v>87</v>
      </c>
      <c r="C37" s="197">
        <v>1657894.57</v>
      </c>
      <c r="D37" s="199">
        <v>826</v>
      </c>
      <c r="E37" s="197">
        <v>4407.83</v>
      </c>
      <c r="F37" s="198">
        <v>64</v>
      </c>
      <c r="G37" s="197">
        <v>1662302.4</v>
      </c>
      <c r="H37" s="198">
        <v>890</v>
      </c>
    </row>
    <row r="38" spans="1:8" x14ac:dyDescent="0.2">
      <c r="A38" s="375" t="s">
        <v>100</v>
      </c>
      <c r="B38" s="375"/>
      <c r="C38" s="197">
        <v>135887305.96000001</v>
      </c>
      <c r="D38" s="198">
        <v>79567</v>
      </c>
      <c r="E38" s="197">
        <v>-893863.65</v>
      </c>
      <c r="F38" s="198">
        <v>-8629</v>
      </c>
      <c r="G38" s="197">
        <v>134993442.31</v>
      </c>
      <c r="H38" s="198">
        <v>70938</v>
      </c>
    </row>
    <row r="39" spans="1:8" x14ac:dyDescent="0.2">
      <c r="G39" s="200"/>
      <c r="H39" s="6"/>
    </row>
    <row r="40" spans="1:8" x14ac:dyDescent="0.2">
      <c r="G40" s="200"/>
      <c r="H40" s="6"/>
    </row>
    <row r="41" spans="1:8" x14ac:dyDescent="0.2">
      <c r="G41" s="200"/>
      <c r="H41" s="6"/>
    </row>
    <row r="42" spans="1:8" x14ac:dyDescent="0.2">
      <c r="G42" s="200"/>
      <c r="H42" s="6"/>
    </row>
    <row r="43" spans="1:8" x14ac:dyDescent="0.2">
      <c r="G43" s="200"/>
      <c r="H43" s="6"/>
    </row>
    <row r="44" spans="1:8" x14ac:dyDescent="0.2">
      <c r="G44" s="200"/>
      <c r="H44" s="6"/>
    </row>
    <row r="45" spans="1:8" x14ac:dyDescent="0.2">
      <c r="G45" s="200"/>
      <c r="H45" s="6"/>
    </row>
    <row r="46" spans="1:8" x14ac:dyDescent="0.2">
      <c r="G46" s="200"/>
      <c r="H46" s="6"/>
    </row>
    <row r="47" spans="1:8" x14ac:dyDescent="0.2">
      <c r="G47" s="200"/>
      <c r="H47" s="6"/>
    </row>
    <row r="48" spans="1:8" x14ac:dyDescent="0.2">
      <c r="G48" s="200"/>
      <c r="H48" s="6"/>
    </row>
    <row r="49" spans="7:8" x14ac:dyDescent="0.2">
      <c r="G49" s="200"/>
      <c r="H49" s="6"/>
    </row>
  </sheetData>
  <mergeCells count="8">
    <mergeCell ref="A38:B3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/>
  <dimension ref="A1:I58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6" sqref="L16"/>
    </sheetView>
  </sheetViews>
  <sheetFormatPr defaultColWidth="10.5" defaultRowHeight="11.25" x14ac:dyDescent="0.2"/>
  <cols>
    <col min="1" max="1" width="10.5" style="6" customWidth="1"/>
    <col min="2" max="2" width="31.5" style="6" customWidth="1"/>
    <col min="3" max="3" width="17.5" style="6" hidden="1" customWidth="1"/>
    <col min="4" max="4" width="10.6640625" style="6" hidden="1" customWidth="1"/>
    <col min="5" max="5" width="17.5" style="200" hidden="1" customWidth="1"/>
    <col min="6" max="6" width="10.6640625" style="6" hidden="1" customWidth="1"/>
    <col min="7" max="7" width="17.5" style="201" customWidth="1"/>
    <col min="8" max="8" width="10.6640625" style="16" customWidth="1"/>
    <col min="9" max="16384" width="10.5" style="10"/>
  </cols>
  <sheetData>
    <row r="1" spans="1:9" s="166" customFormat="1" ht="39.75" customHeight="1" x14ac:dyDescent="0.2">
      <c r="A1" s="165"/>
      <c r="B1" s="165"/>
      <c r="C1" s="165"/>
      <c r="D1" s="165"/>
      <c r="F1" s="369" t="s">
        <v>278</v>
      </c>
      <c r="G1" s="369"/>
      <c r="H1" s="369"/>
    </row>
    <row r="2" spans="1:9" s="168" customFormat="1" ht="60.75" customHeight="1" x14ac:dyDescent="0.2">
      <c r="A2" s="370" t="s">
        <v>279</v>
      </c>
      <c r="B2" s="370"/>
      <c r="C2" s="370"/>
      <c r="D2" s="370"/>
      <c r="E2" s="370"/>
      <c r="F2" s="370"/>
      <c r="G2" s="370"/>
      <c r="H2" s="370"/>
      <c r="I2" s="167"/>
    </row>
    <row r="3" spans="1:9" s="169" customFormat="1" ht="22.5" customHeight="1" x14ac:dyDescent="0.2">
      <c r="A3" s="371" t="s">
        <v>276</v>
      </c>
      <c r="B3" s="372" t="s">
        <v>102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9" s="169" customFormat="1" ht="19.5" customHeight="1" x14ac:dyDescent="0.2">
      <c r="A4" s="371"/>
      <c r="B4" s="372"/>
      <c r="C4" s="170" t="s">
        <v>107</v>
      </c>
      <c r="D4" s="170" t="s">
        <v>277</v>
      </c>
      <c r="E4" s="170" t="s">
        <v>107</v>
      </c>
      <c r="F4" s="170" t="s">
        <v>277</v>
      </c>
      <c r="G4" s="170" t="s">
        <v>107</v>
      </c>
      <c r="H4" s="170" t="s">
        <v>277</v>
      </c>
    </row>
    <row r="5" spans="1:9" x14ac:dyDescent="0.2">
      <c r="A5" s="196" t="s">
        <v>2</v>
      </c>
      <c r="B5" s="196" t="s">
        <v>3</v>
      </c>
      <c r="C5" s="197">
        <v>31863444.010000002</v>
      </c>
      <c r="D5" s="198">
        <v>18905</v>
      </c>
      <c r="E5" s="197">
        <v>3476521.51</v>
      </c>
      <c r="F5" s="198">
        <v>2612</v>
      </c>
      <c r="G5" s="197">
        <v>35339965.520000003</v>
      </c>
      <c r="H5" s="198">
        <v>21517</v>
      </c>
    </row>
    <row r="6" spans="1:9" x14ac:dyDescent="0.2">
      <c r="A6" s="196" t="s">
        <v>4</v>
      </c>
      <c r="B6" s="196" t="s">
        <v>5</v>
      </c>
      <c r="C6" s="197">
        <v>3330324</v>
      </c>
      <c r="D6" s="198">
        <v>2687</v>
      </c>
      <c r="E6" s="197">
        <v>-503336.36</v>
      </c>
      <c r="F6" s="198">
        <v>-365</v>
      </c>
      <c r="G6" s="197">
        <v>2826987.64</v>
      </c>
      <c r="H6" s="198">
        <v>2322</v>
      </c>
    </row>
    <row r="7" spans="1:9" ht="22.5" x14ac:dyDescent="0.2">
      <c r="A7" s="196" t="s">
        <v>114</v>
      </c>
      <c r="B7" s="196" t="s">
        <v>115</v>
      </c>
      <c r="C7" s="197">
        <v>433522.29</v>
      </c>
      <c r="D7" s="199">
        <v>381</v>
      </c>
      <c r="E7" s="197">
        <v>71348.94</v>
      </c>
      <c r="F7" s="198">
        <v>48</v>
      </c>
      <c r="G7" s="197">
        <v>504871.23</v>
      </c>
      <c r="H7" s="198">
        <v>429</v>
      </c>
    </row>
    <row r="8" spans="1:9" x14ac:dyDescent="0.2">
      <c r="A8" s="196" t="s">
        <v>16</v>
      </c>
      <c r="B8" s="196" t="s">
        <v>17</v>
      </c>
      <c r="C8" s="197">
        <v>89143342.530000001</v>
      </c>
      <c r="D8" s="198">
        <v>47939</v>
      </c>
      <c r="E8" s="197">
        <v>6830556.9299999997</v>
      </c>
      <c r="F8" s="198">
        <v>2066</v>
      </c>
      <c r="G8" s="197">
        <v>95973899.459999993</v>
      </c>
      <c r="H8" s="198">
        <v>50005</v>
      </c>
    </row>
    <row r="9" spans="1:9" ht="22.5" x14ac:dyDescent="0.2">
      <c r="A9" s="196" t="s">
        <v>20</v>
      </c>
      <c r="B9" s="196" t="s">
        <v>21</v>
      </c>
      <c r="C9" s="197">
        <v>68367511.120000005</v>
      </c>
      <c r="D9" s="198">
        <v>50411</v>
      </c>
      <c r="E9" s="197">
        <v>2182849.16</v>
      </c>
      <c r="F9" s="198">
        <v>0</v>
      </c>
      <c r="G9" s="197">
        <v>70550360.280000001</v>
      </c>
      <c r="H9" s="198">
        <v>50411</v>
      </c>
    </row>
    <row r="10" spans="1:9" x14ac:dyDescent="0.2">
      <c r="A10" s="196" t="s">
        <v>24</v>
      </c>
      <c r="B10" s="196" t="s">
        <v>25</v>
      </c>
      <c r="C10" s="197">
        <v>45097106.560000002</v>
      </c>
      <c r="D10" s="198">
        <v>40499</v>
      </c>
      <c r="E10" s="197">
        <v>-6008611.7000000002</v>
      </c>
      <c r="F10" s="198">
        <v>-1469</v>
      </c>
      <c r="G10" s="197">
        <v>39088494.859999999</v>
      </c>
      <c r="H10" s="198">
        <v>39030</v>
      </c>
    </row>
    <row r="11" spans="1:9" x14ac:dyDescent="0.2">
      <c r="A11" s="196" t="s">
        <v>28</v>
      </c>
      <c r="B11" s="196" t="s">
        <v>29</v>
      </c>
      <c r="C11" s="197">
        <v>29461074.620000001</v>
      </c>
      <c r="D11" s="198">
        <v>19602</v>
      </c>
      <c r="E11" s="197">
        <v>2506107.13</v>
      </c>
      <c r="F11" s="198">
        <v>1320</v>
      </c>
      <c r="G11" s="197">
        <v>31967181.75</v>
      </c>
      <c r="H11" s="198">
        <v>20922</v>
      </c>
    </row>
    <row r="12" spans="1:9" x14ac:dyDescent="0.2">
      <c r="A12" s="196" t="s">
        <v>32</v>
      </c>
      <c r="B12" s="196" t="s">
        <v>33</v>
      </c>
      <c r="C12" s="197">
        <v>8488532.1600000001</v>
      </c>
      <c r="D12" s="198">
        <v>5937</v>
      </c>
      <c r="E12" s="197">
        <v>345452.75</v>
      </c>
      <c r="F12" s="198">
        <v>91</v>
      </c>
      <c r="G12" s="197">
        <v>8833984.9100000001</v>
      </c>
      <c r="H12" s="198">
        <v>6028</v>
      </c>
    </row>
    <row r="13" spans="1:9" ht="22.5" x14ac:dyDescent="0.2">
      <c r="A13" s="196" t="s">
        <v>34</v>
      </c>
      <c r="B13" s="196" t="s">
        <v>35</v>
      </c>
      <c r="C13" s="197">
        <v>37792966.719999999</v>
      </c>
      <c r="D13" s="198">
        <v>24573</v>
      </c>
      <c r="E13" s="197">
        <v>5123279.72</v>
      </c>
      <c r="F13" s="198">
        <v>3576</v>
      </c>
      <c r="G13" s="197">
        <v>42916246.439999998</v>
      </c>
      <c r="H13" s="198">
        <v>28149</v>
      </c>
    </row>
    <row r="14" spans="1:9" x14ac:dyDescent="0.2">
      <c r="A14" s="196" t="s">
        <v>36</v>
      </c>
      <c r="B14" s="196" t="s">
        <v>37</v>
      </c>
      <c r="C14" s="197">
        <v>18310012.780000001</v>
      </c>
      <c r="D14" s="198">
        <v>13855</v>
      </c>
      <c r="E14" s="197">
        <v>2164311.2599999998</v>
      </c>
      <c r="F14" s="198">
        <v>1070</v>
      </c>
      <c r="G14" s="197">
        <v>20474324.039999999</v>
      </c>
      <c r="H14" s="198">
        <v>14925</v>
      </c>
    </row>
    <row r="15" spans="1:9" x14ac:dyDescent="0.2">
      <c r="A15" s="196" t="s">
        <v>38</v>
      </c>
      <c r="B15" s="196" t="s">
        <v>39</v>
      </c>
      <c r="C15" s="197">
        <v>17666736.469999999</v>
      </c>
      <c r="D15" s="198">
        <v>11429</v>
      </c>
      <c r="E15" s="197">
        <v>837491.76</v>
      </c>
      <c r="F15" s="198">
        <v>934</v>
      </c>
      <c r="G15" s="197">
        <v>18504228.23</v>
      </c>
      <c r="H15" s="198">
        <v>12363</v>
      </c>
    </row>
    <row r="16" spans="1:9" x14ac:dyDescent="0.2">
      <c r="A16" s="196" t="s">
        <v>40</v>
      </c>
      <c r="B16" s="196" t="s">
        <v>41</v>
      </c>
      <c r="C16" s="197">
        <v>4204974.71</v>
      </c>
      <c r="D16" s="198">
        <v>2854</v>
      </c>
      <c r="E16" s="197">
        <v>-46445.19</v>
      </c>
      <c r="F16" s="198">
        <v>-101</v>
      </c>
      <c r="G16" s="197">
        <v>4158529.52</v>
      </c>
      <c r="H16" s="198">
        <v>2753</v>
      </c>
    </row>
    <row r="17" spans="1:8" x14ac:dyDescent="0.2">
      <c r="A17" s="196" t="s">
        <v>42</v>
      </c>
      <c r="B17" s="196" t="s">
        <v>43</v>
      </c>
      <c r="C17" s="197">
        <v>6709286.6200000001</v>
      </c>
      <c r="D17" s="198">
        <v>4189</v>
      </c>
      <c r="E17" s="197">
        <v>466109.67</v>
      </c>
      <c r="F17" s="198">
        <v>264</v>
      </c>
      <c r="G17" s="197">
        <v>7175396.29</v>
      </c>
      <c r="H17" s="198">
        <v>4453</v>
      </c>
    </row>
    <row r="18" spans="1:8" x14ac:dyDescent="0.2">
      <c r="A18" s="196" t="s">
        <v>44</v>
      </c>
      <c r="B18" s="196" t="s">
        <v>45</v>
      </c>
      <c r="C18" s="197">
        <v>4095602.04</v>
      </c>
      <c r="D18" s="198">
        <v>2879</v>
      </c>
      <c r="E18" s="197">
        <v>-970315.82</v>
      </c>
      <c r="F18" s="198">
        <v>-645</v>
      </c>
      <c r="G18" s="197">
        <v>3125286.22</v>
      </c>
      <c r="H18" s="198">
        <v>2234</v>
      </c>
    </row>
    <row r="19" spans="1:8" ht="22.5" x14ac:dyDescent="0.2">
      <c r="A19" s="196" t="s">
        <v>46</v>
      </c>
      <c r="B19" s="196" t="s">
        <v>47</v>
      </c>
      <c r="C19" s="197">
        <v>8090053.7000000002</v>
      </c>
      <c r="D19" s="198">
        <v>7008</v>
      </c>
      <c r="E19" s="197">
        <v>-1101931.31</v>
      </c>
      <c r="F19" s="198">
        <v>-1001</v>
      </c>
      <c r="G19" s="197">
        <v>6988122.3899999997</v>
      </c>
      <c r="H19" s="198">
        <v>6007</v>
      </c>
    </row>
    <row r="20" spans="1:8" x14ac:dyDescent="0.2">
      <c r="A20" s="196" t="s">
        <v>48</v>
      </c>
      <c r="B20" s="196" t="s">
        <v>49</v>
      </c>
      <c r="C20" s="197">
        <v>15575798.869999999</v>
      </c>
      <c r="D20" s="198">
        <v>9593</v>
      </c>
      <c r="E20" s="197">
        <v>280873.74</v>
      </c>
      <c r="F20" s="198">
        <v>324</v>
      </c>
      <c r="G20" s="197">
        <v>15856672.609999999</v>
      </c>
      <c r="H20" s="198">
        <v>9917</v>
      </c>
    </row>
    <row r="21" spans="1:8" x14ac:dyDescent="0.2">
      <c r="A21" s="196" t="s">
        <v>50</v>
      </c>
      <c r="B21" s="196" t="s">
        <v>51</v>
      </c>
      <c r="C21" s="197">
        <v>4878578.92</v>
      </c>
      <c r="D21" s="198">
        <v>3624</v>
      </c>
      <c r="E21" s="197">
        <v>655754.84</v>
      </c>
      <c r="F21" s="198">
        <v>456</v>
      </c>
      <c r="G21" s="197">
        <v>5534333.7599999998</v>
      </c>
      <c r="H21" s="198">
        <v>4080</v>
      </c>
    </row>
    <row r="22" spans="1:8" x14ac:dyDescent="0.2">
      <c r="A22" s="196" t="s">
        <v>52</v>
      </c>
      <c r="B22" s="196" t="s">
        <v>53</v>
      </c>
      <c r="C22" s="197">
        <v>5293492.2699999996</v>
      </c>
      <c r="D22" s="198">
        <v>5470</v>
      </c>
      <c r="E22" s="197">
        <v>-601293.31000000006</v>
      </c>
      <c r="F22" s="198">
        <v>-811</v>
      </c>
      <c r="G22" s="197">
        <v>4692198.96</v>
      </c>
      <c r="H22" s="198">
        <v>4659</v>
      </c>
    </row>
    <row r="23" spans="1:8" x14ac:dyDescent="0.2">
      <c r="A23" s="196" t="s">
        <v>54</v>
      </c>
      <c r="B23" s="196" t="s">
        <v>55</v>
      </c>
      <c r="C23" s="197">
        <v>17530151.039999999</v>
      </c>
      <c r="D23" s="198">
        <v>16782</v>
      </c>
      <c r="E23" s="197">
        <v>507291.49</v>
      </c>
      <c r="F23" s="198">
        <v>-62</v>
      </c>
      <c r="G23" s="197">
        <v>18037442.530000001</v>
      </c>
      <c r="H23" s="198">
        <v>16720</v>
      </c>
    </row>
    <row r="24" spans="1:8" x14ac:dyDescent="0.2">
      <c r="A24" s="196" t="s">
        <v>56</v>
      </c>
      <c r="B24" s="196" t="s">
        <v>57</v>
      </c>
      <c r="C24" s="197">
        <v>16764436.02</v>
      </c>
      <c r="D24" s="198">
        <v>8817</v>
      </c>
      <c r="E24" s="197">
        <v>1305014.19</v>
      </c>
      <c r="F24" s="198">
        <v>804</v>
      </c>
      <c r="G24" s="197">
        <v>18069450.210000001</v>
      </c>
      <c r="H24" s="198">
        <v>9621</v>
      </c>
    </row>
    <row r="25" spans="1:8" x14ac:dyDescent="0.2">
      <c r="A25" s="196" t="s">
        <v>58</v>
      </c>
      <c r="B25" s="196" t="s">
        <v>59</v>
      </c>
      <c r="C25" s="197">
        <v>3754965.29</v>
      </c>
      <c r="D25" s="198">
        <v>3533</v>
      </c>
      <c r="E25" s="197">
        <v>-742331.61</v>
      </c>
      <c r="F25" s="198">
        <v>-733</v>
      </c>
      <c r="G25" s="197">
        <v>3012633.68</v>
      </c>
      <c r="H25" s="198">
        <v>2800</v>
      </c>
    </row>
    <row r="26" spans="1:8" x14ac:dyDescent="0.2">
      <c r="A26" s="196" t="s">
        <v>60</v>
      </c>
      <c r="B26" s="196" t="s">
        <v>61</v>
      </c>
      <c r="C26" s="197">
        <v>12855459.550000001</v>
      </c>
      <c r="D26" s="198">
        <v>8176</v>
      </c>
      <c r="E26" s="197">
        <v>352136.6</v>
      </c>
      <c r="F26" s="198">
        <v>227</v>
      </c>
      <c r="G26" s="197">
        <v>13207596.15</v>
      </c>
      <c r="H26" s="198">
        <v>8403</v>
      </c>
    </row>
    <row r="27" spans="1:8" x14ac:dyDescent="0.2">
      <c r="A27" s="196" t="s">
        <v>62</v>
      </c>
      <c r="B27" s="196" t="s">
        <v>63</v>
      </c>
      <c r="C27" s="197">
        <v>10832207.119999999</v>
      </c>
      <c r="D27" s="198">
        <v>4408</v>
      </c>
      <c r="E27" s="197">
        <v>486939.66</v>
      </c>
      <c r="F27" s="198">
        <v>419</v>
      </c>
      <c r="G27" s="197">
        <v>11319146.779999999</v>
      </c>
      <c r="H27" s="198">
        <v>4827</v>
      </c>
    </row>
    <row r="28" spans="1:8" x14ac:dyDescent="0.2">
      <c r="A28" s="196" t="s">
        <v>64</v>
      </c>
      <c r="B28" s="196" t="s">
        <v>65</v>
      </c>
      <c r="C28" s="197">
        <v>29484871.550000001</v>
      </c>
      <c r="D28" s="198">
        <v>24986</v>
      </c>
      <c r="E28" s="197">
        <v>-153794.17000000001</v>
      </c>
      <c r="F28" s="198">
        <v>-382</v>
      </c>
      <c r="G28" s="197">
        <v>29331077.379999999</v>
      </c>
      <c r="H28" s="198">
        <v>24604</v>
      </c>
    </row>
    <row r="29" spans="1:8" x14ac:dyDescent="0.2">
      <c r="A29" s="196" t="s">
        <v>66</v>
      </c>
      <c r="B29" s="196" t="s">
        <v>67</v>
      </c>
      <c r="C29" s="197">
        <v>7163938.7599999998</v>
      </c>
      <c r="D29" s="198">
        <v>5159</v>
      </c>
      <c r="E29" s="197">
        <v>44479.88</v>
      </c>
      <c r="F29" s="198">
        <v>-350</v>
      </c>
      <c r="G29" s="197">
        <v>7208418.6399999997</v>
      </c>
      <c r="H29" s="198">
        <v>4809</v>
      </c>
    </row>
    <row r="30" spans="1:8" x14ac:dyDescent="0.2">
      <c r="A30" s="196" t="s">
        <v>68</v>
      </c>
      <c r="B30" s="196" t="s">
        <v>69</v>
      </c>
      <c r="C30" s="197">
        <v>7615201.4800000004</v>
      </c>
      <c r="D30" s="198">
        <v>5515</v>
      </c>
      <c r="E30" s="197">
        <v>-264067.46000000002</v>
      </c>
      <c r="F30" s="198">
        <v>-223</v>
      </c>
      <c r="G30" s="197">
        <v>7351134.0199999996</v>
      </c>
      <c r="H30" s="198">
        <v>5292</v>
      </c>
    </row>
    <row r="31" spans="1:8" x14ac:dyDescent="0.2">
      <c r="A31" s="196" t="s">
        <v>70</v>
      </c>
      <c r="B31" s="196" t="s">
        <v>71</v>
      </c>
      <c r="C31" s="197">
        <v>5097640.18</v>
      </c>
      <c r="D31" s="198">
        <v>3812</v>
      </c>
      <c r="E31" s="197">
        <v>-1272971.95</v>
      </c>
      <c r="F31" s="198">
        <v>-1001</v>
      </c>
      <c r="G31" s="197">
        <v>3824668.23</v>
      </c>
      <c r="H31" s="198">
        <v>2811</v>
      </c>
    </row>
    <row r="32" spans="1:8" x14ac:dyDescent="0.2">
      <c r="A32" s="196" t="s">
        <v>72</v>
      </c>
      <c r="B32" s="196" t="s">
        <v>73</v>
      </c>
      <c r="C32" s="197">
        <v>10146665.32</v>
      </c>
      <c r="D32" s="198">
        <v>10033</v>
      </c>
      <c r="E32" s="197">
        <v>-2235684.13</v>
      </c>
      <c r="F32" s="198">
        <v>-2566</v>
      </c>
      <c r="G32" s="197">
        <v>7910981.1900000004</v>
      </c>
      <c r="H32" s="198">
        <v>7467</v>
      </c>
    </row>
    <row r="33" spans="1:8" x14ac:dyDescent="0.2">
      <c r="A33" s="196" t="s">
        <v>74</v>
      </c>
      <c r="B33" s="196" t="s">
        <v>75</v>
      </c>
      <c r="C33" s="197">
        <v>10497264.960000001</v>
      </c>
      <c r="D33" s="198">
        <v>2995</v>
      </c>
      <c r="E33" s="197">
        <v>788705.77</v>
      </c>
      <c r="F33" s="198">
        <v>167</v>
      </c>
      <c r="G33" s="197">
        <v>11285970.73</v>
      </c>
      <c r="H33" s="198">
        <v>3162</v>
      </c>
    </row>
    <row r="34" spans="1:8" x14ac:dyDescent="0.2">
      <c r="A34" s="196" t="s">
        <v>76</v>
      </c>
      <c r="B34" s="196" t="s">
        <v>77</v>
      </c>
      <c r="C34" s="197">
        <v>25757877.989999998</v>
      </c>
      <c r="D34" s="198">
        <v>13553</v>
      </c>
      <c r="E34" s="197">
        <v>1695577.21</v>
      </c>
      <c r="F34" s="198">
        <v>1245</v>
      </c>
      <c r="G34" s="197">
        <v>27453455.199999999</v>
      </c>
      <c r="H34" s="198">
        <v>14798</v>
      </c>
    </row>
    <row r="35" spans="1:8" x14ac:dyDescent="0.2">
      <c r="A35" s="196" t="s">
        <v>78</v>
      </c>
      <c r="B35" s="196" t="s">
        <v>79</v>
      </c>
      <c r="C35" s="197">
        <v>18617414.710000001</v>
      </c>
      <c r="D35" s="198">
        <v>14255</v>
      </c>
      <c r="E35" s="197">
        <v>-845788.39</v>
      </c>
      <c r="F35" s="198">
        <v>-795</v>
      </c>
      <c r="G35" s="197">
        <v>17771626.32</v>
      </c>
      <c r="H35" s="198">
        <v>13460</v>
      </c>
    </row>
    <row r="36" spans="1:8" x14ac:dyDescent="0.2">
      <c r="A36" s="196" t="s">
        <v>80</v>
      </c>
      <c r="B36" s="196" t="s">
        <v>81</v>
      </c>
      <c r="C36" s="197">
        <v>5943885.5499999998</v>
      </c>
      <c r="D36" s="198">
        <v>4850</v>
      </c>
      <c r="E36" s="197">
        <v>-807633.32</v>
      </c>
      <c r="F36" s="198">
        <v>-480</v>
      </c>
      <c r="G36" s="197">
        <v>5136252.2300000004</v>
      </c>
      <c r="H36" s="198">
        <v>4370</v>
      </c>
    </row>
    <row r="37" spans="1:8" x14ac:dyDescent="0.2">
      <c r="A37" s="196" t="s">
        <v>82</v>
      </c>
      <c r="B37" s="196" t="s">
        <v>83</v>
      </c>
      <c r="C37" s="197">
        <v>7188441.1200000001</v>
      </c>
      <c r="D37" s="198">
        <v>5111</v>
      </c>
      <c r="E37" s="197">
        <v>-123878.38</v>
      </c>
      <c r="F37" s="198">
        <v>-127</v>
      </c>
      <c r="G37" s="197">
        <v>7064562.7400000002</v>
      </c>
      <c r="H37" s="198">
        <v>4984</v>
      </c>
    </row>
    <row r="38" spans="1:8" x14ac:dyDescent="0.2">
      <c r="A38" s="196" t="s">
        <v>84</v>
      </c>
      <c r="B38" s="196" t="s">
        <v>85</v>
      </c>
      <c r="C38" s="197">
        <v>4802478.42</v>
      </c>
      <c r="D38" s="198">
        <v>2992</v>
      </c>
      <c r="E38" s="197">
        <v>-231155.64</v>
      </c>
      <c r="F38" s="198">
        <v>-167</v>
      </c>
      <c r="G38" s="197">
        <v>4571322.78</v>
      </c>
      <c r="H38" s="198">
        <v>2825</v>
      </c>
    </row>
    <row r="39" spans="1:8" x14ac:dyDescent="0.2">
      <c r="A39" s="196" t="s">
        <v>86</v>
      </c>
      <c r="B39" s="196" t="s">
        <v>87</v>
      </c>
      <c r="C39" s="197">
        <v>6162909.4000000004</v>
      </c>
      <c r="D39" s="198">
        <v>4147</v>
      </c>
      <c r="E39" s="197">
        <v>208625.86</v>
      </c>
      <c r="F39" s="198">
        <v>-257</v>
      </c>
      <c r="G39" s="197">
        <v>6371535.2599999998</v>
      </c>
      <c r="H39" s="198">
        <v>3890</v>
      </c>
    </row>
    <row r="40" spans="1:8" ht="22.5" x14ac:dyDescent="0.2">
      <c r="A40" s="196" t="s">
        <v>88</v>
      </c>
      <c r="B40" s="196" t="s">
        <v>89</v>
      </c>
      <c r="C40" s="197">
        <v>978019.2</v>
      </c>
      <c r="D40" s="199">
        <v>580</v>
      </c>
      <c r="E40" s="197">
        <v>-12008.55</v>
      </c>
      <c r="F40" s="198">
        <v>-5</v>
      </c>
      <c r="G40" s="197">
        <v>966010.65</v>
      </c>
      <c r="H40" s="198">
        <v>575</v>
      </c>
    </row>
    <row r="41" spans="1:8" ht="22.5" x14ac:dyDescent="0.2">
      <c r="A41" s="196" t="s">
        <v>90</v>
      </c>
      <c r="B41" s="196" t="s">
        <v>167</v>
      </c>
      <c r="C41" s="197">
        <v>16242372.800000001</v>
      </c>
      <c r="D41" s="198">
        <v>13864</v>
      </c>
      <c r="E41" s="197">
        <v>-2946560.17</v>
      </c>
      <c r="F41" s="198">
        <v>0</v>
      </c>
      <c r="G41" s="197">
        <v>13295812.630000001</v>
      </c>
      <c r="H41" s="198">
        <v>13864</v>
      </c>
    </row>
    <row r="42" spans="1:8" x14ac:dyDescent="0.2">
      <c r="A42" s="196" t="s">
        <v>164</v>
      </c>
      <c r="B42" s="196" t="s">
        <v>168</v>
      </c>
      <c r="C42" s="197">
        <v>328842.39</v>
      </c>
      <c r="D42" s="199">
        <v>502</v>
      </c>
      <c r="E42" s="197">
        <v>-289295.28000000003</v>
      </c>
      <c r="F42" s="198">
        <v>-443</v>
      </c>
      <c r="G42" s="197">
        <v>39547.11</v>
      </c>
      <c r="H42" s="198">
        <v>59</v>
      </c>
    </row>
    <row r="43" spans="1:8" ht="22.5" x14ac:dyDescent="0.2">
      <c r="A43" s="196" t="s">
        <v>196</v>
      </c>
      <c r="B43" s="196" t="s">
        <v>169</v>
      </c>
      <c r="C43" s="197">
        <v>124107.26</v>
      </c>
      <c r="D43" s="199">
        <v>74</v>
      </c>
      <c r="E43" s="197">
        <v>-124107.26</v>
      </c>
      <c r="F43" s="198">
        <v>-74</v>
      </c>
      <c r="G43" s="197">
        <v>0</v>
      </c>
      <c r="H43" s="198">
        <v>0</v>
      </c>
    </row>
    <row r="44" spans="1:8" ht="22.5" x14ac:dyDescent="0.2">
      <c r="A44" s="196" t="s">
        <v>96</v>
      </c>
      <c r="B44" s="196" t="s">
        <v>97</v>
      </c>
      <c r="C44" s="197">
        <v>1047800.81</v>
      </c>
      <c r="D44" s="199">
        <v>975</v>
      </c>
      <c r="E44" s="197">
        <v>-327655.55</v>
      </c>
      <c r="F44" s="198">
        <v>-319</v>
      </c>
      <c r="G44" s="197">
        <v>720145.26</v>
      </c>
      <c r="H44" s="198">
        <v>656</v>
      </c>
    </row>
    <row r="45" spans="1:8" ht="22.5" x14ac:dyDescent="0.2">
      <c r="A45" s="196" t="s">
        <v>118</v>
      </c>
      <c r="B45" s="196" t="s">
        <v>170</v>
      </c>
      <c r="C45" s="197">
        <v>13408018.140000001</v>
      </c>
      <c r="D45" s="198">
        <v>4573</v>
      </c>
      <c r="E45" s="197">
        <v>1072030.6399999999</v>
      </c>
      <c r="F45" s="198">
        <v>845</v>
      </c>
      <c r="G45" s="197">
        <v>14480048.779999999</v>
      </c>
      <c r="H45" s="198">
        <v>5418</v>
      </c>
    </row>
    <row r="46" spans="1:8" x14ac:dyDescent="0.2">
      <c r="A46" s="196" t="s">
        <v>98</v>
      </c>
      <c r="B46" s="196" t="s">
        <v>99</v>
      </c>
      <c r="C46" s="197">
        <v>33268428.68</v>
      </c>
      <c r="D46" s="198">
        <v>12019</v>
      </c>
      <c r="E46" s="197">
        <v>942723.59</v>
      </c>
      <c r="F46" s="198">
        <v>406</v>
      </c>
      <c r="G46" s="197">
        <v>34211152.270000003</v>
      </c>
      <c r="H46" s="198">
        <v>12425</v>
      </c>
    </row>
    <row r="47" spans="1:8" x14ac:dyDescent="0.2">
      <c r="A47" s="375" t="s">
        <v>100</v>
      </c>
      <c r="B47" s="375"/>
      <c r="C47" s="197">
        <v>664415758.13</v>
      </c>
      <c r="D47" s="198">
        <v>443546</v>
      </c>
      <c r="E47" s="197">
        <v>12735316.75</v>
      </c>
      <c r="F47" s="198">
        <v>4498</v>
      </c>
      <c r="G47" s="197">
        <v>677151074.88</v>
      </c>
      <c r="H47" s="198">
        <v>448044</v>
      </c>
    </row>
    <row r="48" spans="1:8" x14ac:dyDescent="0.2">
      <c r="G48" s="200"/>
      <c r="H48" s="6"/>
    </row>
    <row r="49" spans="7:8" x14ac:dyDescent="0.2">
      <c r="G49" s="200"/>
      <c r="H49" s="6"/>
    </row>
    <row r="50" spans="7:8" x14ac:dyDescent="0.2">
      <c r="G50" s="200"/>
      <c r="H50" s="6"/>
    </row>
    <row r="51" spans="7:8" x14ac:dyDescent="0.2">
      <c r="G51" s="200"/>
      <c r="H51" s="6"/>
    </row>
    <row r="52" spans="7:8" x14ac:dyDescent="0.2">
      <c r="G52" s="200"/>
      <c r="H52" s="6"/>
    </row>
    <row r="53" spans="7:8" x14ac:dyDescent="0.2">
      <c r="G53" s="200"/>
      <c r="H53" s="6"/>
    </row>
    <row r="54" spans="7:8" x14ac:dyDescent="0.2">
      <c r="G54" s="200"/>
      <c r="H54" s="6"/>
    </row>
    <row r="55" spans="7:8" x14ac:dyDescent="0.2">
      <c r="G55" s="200"/>
      <c r="H55" s="6"/>
    </row>
    <row r="56" spans="7:8" x14ac:dyDescent="0.2">
      <c r="G56" s="200"/>
      <c r="H56" s="6"/>
    </row>
    <row r="57" spans="7:8" x14ac:dyDescent="0.2">
      <c r="G57" s="200"/>
      <c r="H57" s="6"/>
    </row>
    <row r="58" spans="7:8" x14ac:dyDescent="0.2">
      <c r="G58" s="200"/>
      <c r="H58" s="6"/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93"/>
  <sheetViews>
    <sheetView view="pageBreakPreview" zoomScaleNormal="100" zoomScaleSheetLayoutView="100" workbookViewId="0">
      <pane xSplit="1" ySplit="3" topLeftCell="CB130" activePane="bottomRight" state="frozen"/>
      <selection pane="topRight" activeCell="B1" sqref="B1"/>
      <selection pane="bottomLeft" activeCell="A4" sqref="A4"/>
      <selection pane="bottomRight" sqref="A1:XFD2"/>
    </sheetView>
  </sheetViews>
  <sheetFormatPr defaultColWidth="10.5" defaultRowHeight="11.25" x14ac:dyDescent="0.2"/>
  <cols>
    <col min="1" max="1" width="43.6640625" style="181" customWidth="1"/>
    <col min="2" max="2" width="13" style="181" customWidth="1"/>
    <col min="3" max="3" width="13" style="182" customWidth="1"/>
    <col min="4" max="101" width="13" style="181" customWidth="1"/>
    <col min="102" max="16384" width="10.5" style="183"/>
  </cols>
  <sheetData>
    <row r="1" spans="1:101" ht="57.75" customHeight="1" x14ac:dyDescent="0.2">
      <c r="I1" s="369"/>
      <c r="J1" s="369"/>
      <c r="K1" s="369"/>
      <c r="AE1" s="369" t="s">
        <v>586</v>
      </c>
      <c r="AF1" s="369"/>
      <c r="AG1" s="369"/>
      <c r="BO1" s="369" t="s">
        <v>586</v>
      </c>
      <c r="BP1" s="369"/>
      <c r="BQ1" s="369"/>
      <c r="BR1" s="173"/>
      <c r="CS1" s="369" t="s">
        <v>586</v>
      </c>
      <c r="CT1" s="369"/>
      <c r="CU1" s="369"/>
      <c r="CV1" s="369"/>
      <c r="CW1" s="173"/>
    </row>
    <row r="2" spans="1:101" ht="32.25" customHeight="1" x14ac:dyDescent="0.3">
      <c r="B2" s="195" t="s">
        <v>587</v>
      </c>
      <c r="AK2" s="195" t="s">
        <v>587</v>
      </c>
      <c r="BU2" s="195" t="s">
        <v>587</v>
      </c>
    </row>
    <row r="3" spans="1:101" s="181" customFormat="1" ht="56.1" customHeight="1" x14ac:dyDescent="0.2">
      <c r="A3" s="184" t="s">
        <v>386</v>
      </c>
      <c r="B3" s="184" t="s">
        <v>387</v>
      </c>
      <c r="C3" s="184" t="s">
        <v>388</v>
      </c>
      <c r="D3" s="184" t="s">
        <v>389</v>
      </c>
      <c r="E3" s="184" t="s">
        <v>390</v>
      </c>
      <c r="F3" s="184" t="s">
        <v>391</v>
      </c>
      <c r="G3" s="184" t="s">
        <v>392</v>
      </c>
      <c r="H3" s="184" t="s">
        <v>393</v>
      </c>
      <c r="I3" s="184" t="s">
        <v>394</v>
      </c>
      <c r="J3" s="184" t="s">
        <v>395</v>
      </c>
      <c r="K3" s="184" t="s">
        <v>396</v>
      </c>
      <c r="L3" s="184" t="s">
        <v>397</v>
      </c>
      <c r="M3" s="184" t="s">
        <v>398</v>
      </c>
      <c r="N3" s="184" t="s">
        <v>399</v>
      </c>
      <c r="O3" s="184" t="s">
        <v>400</v>
      </c>
      <c r="P3" s="184" t="s">
        <v>401</v>
      </c>
      <c r="Q3" s="184" t="s">
        <v>402</v>
      </c>
      <c r="R3" s="184" t="s">
        <v>403</v>
      </c>
      <c r="S3" s="184" t="s">
        <v>404</v>
      </c>
      <c r="T3" s="184" t="s">
        <v>405</v>
      </c>
      <c r="U3" s="184" t="s">
        <v>406</v>
      </c>
      <c r="V3" s="184" t="s">
        <v>407</v>
      </c>
      <c r="W3" s="184" t="s">
        <v>408</v>
      </c>
      <c r="X3" s="184" t="s">
        <v>409</v>
      </c>
      <c r="Y3" s="184" t="s">
        <v>410</v>
      </c>
      <c r="Z3" s="184" t="s">
        <v>411</v>
      </c>
      <c r="AA3" s="184" t="s">
        <v>412</v>
      </c>
      <c r="AB3" s="184" t="s">
        <v>413</v>
      </c>
      <c r="AC3" s="184" t="s">
        <v>414</v>
      </c>
      <c r="AD3" s="184" t="s">
        <v>415</v>
      </c>
      <c r="AE3" s="184" t="s">
        <v>416</v>
      </c>
      <c r="AF3" s="184" t="s">
        <v>417</v>
      </c>
      <c r="AG3" s="184" t="s">
        <v>418</v>
      </c>
      <c r="AH3" s="184" t="s">
        <v>419</v>
      </c>
      <c r="AI3" s="184" t="s">
        <v>420</v>
      </c>
      <c r="AJ3" s="184" t="s">
        <v>421</v>
      </c>
      <c r="AK3" s="184" t="s">
        <v>422</v>
      </c>
      <c r="AL3" s="184" t="s">
        <v>423</v>
      </c>
      <c r="AM3" s="184" t="s">
        <v>424</v>
      </c>
      <c r="AN3" s="184" t="s">
        <v>425</v>
      </c>
      <c r="AO3" s="184" t="s">
        <v>426</v>
      </c>
      <c r="AP3" s="184" t="s">
        <v>427</v>
      </c>
      <c r="AQ3" s="184" t="s">
        <v>428</v>
      </c>
      <c r="AR3" s="184" t="s">
        <v>429</v>
      </c>
      <c r="AS3" s="184" t="s">
        <v>430</v>
      </c>
      <c r="AT3" s="184" t="s">
        <v>431</v>
      </c>
      <c r="AU3" s="184" t="s">
        <v>432</v>
      </c>
      <c r="AV3" s="184" t="s">
        <v>433</v>
      </c>
      <c r="AW3" s="184" t="s">
        <v>434</v>
      </c>
      <c r="AX3" s="184" t="s">
        <v>435</v>
      </c>
      <c r="AY3" s="184" t="s">
        <v>436</v>
      </c>
      <c r="AZ3" s="184" t="s">
        <v>437</v>
      </c>
      <c r="BA3" s="184" t="s">
        <v>438</v>
      </c>
      <c r="BB3" s="184" t="s">
        <v>439</v>
      </c>
      <c r="BC3" s="184" t="s">
        <v>440</v>
      </c>
      <c r="BD3" s="184" t="s">
        <v>441</v>
      </c>
      <c r="BE3" s="184" t="s">
        <v>442</v>
      </c>
      <c r="BF3" s="184" t="s">
        <v>443</v>
      </c>
      <c r="BG3" s="184" t="s">
        <v>444</v>
      </c>
      <c r="BH3" s="184" t="s">
        <v>445</v>
      </c>
      <c r="BI3" s="184" t="s">
        <v>446</v>
      </c>
      <c r="BJ3" s="184" t="s">
        <v>447</v>
      </c>
      <c r="BK3" s="184" t="s">
        <v>448</v>
      </c>
      <c r="BL3" s="184" t="s">
        <v>449</v>
      </c>
      <c r="BM3" s="184" t="s">
        <v>450</v>
      </c>
      <c r="BN3" s="184" t="s">
        <v>451</v>
      </c>
      <c r="BO3" s="184" t="s">
        <v>452</v>
      </c>
      <c r="BP3" s="184" t="s">
        <v>453</v>
      </c>
      <c r="BQ3" s="184" t="s">
        <v>454</v>
      </c>
      <c r="BR3" s="184" t="s">
        <v>455</v>
      </c>
      <c r="BS3" s="184" t="s">
        <v>456</v>
      </c>
      <c r="BT3" s="184" t="s">
        <v>457</v>
      </c>
      <c r="BU3" s="184" t="s">
        <v>458</v>
      </c>
      <c r="BV3" s="184" t="s">
        <v>459</v>
      </c>
      <c r="BW3" s="184" t="s">
        <v>460</v>
      </c>
      <c r="BX3" s="184" t="s">
        <v>461</v>
      </c>
      <c r="BY3" s="184" t="s">
        <v>462</v>
      </c>
      <c r="BZ3" s="184" t="s">
        <v>463</v>
      </c>
      <c r="CA3" s="184" t="s">
        <v>464</v>
      </c>
      <c r="CB3" s="184" t="s">
        <v>465</v>
      </c>
      <c r="CC3" s="184" t="s">
        <v>466</v>
      </c>
      <c r="CD3" s="184" t="s">
        <v>467</v>
      </c>
      <c r="CE3" s="184" t="s">
        <v>468</v>
      </c>
      <c r="CF3" s="184" t="s">
        <v>469</v>
      </c>
      <c r="CG3" s="184" t="s">
        <v>470</v>
      </c>
      <c r="CH3" s="184" t="s">
        <v>471</v>
      </c>
      <c r="CI3" s="184" t="s">
        <v>472</v>
      </c>
      <c r="CJ3" s="184" t="s">
        <v>473</v>
      </c>
      <c r="CK3" s="184" t="s">
        <v>474</v>
      </c>
      <c r="CL3" s="184" t="s">
        <v>475</v>
      </c>
      <c r="CM3" s="184" t="s">
        <v>476</v>
      </c>
      <c r="CN3" s="184" t="s">
        <v>477</v>
      </c>
      <c r="CO3" s="184" t="s">
        <v>478</v>
      </c>
      <c r="CP3" s="184" t="s">
        <v>479</v>
      </c>
      <c r="CQ3" s="184" t="s">
        <v>480</v>
      </c>
      <c r="CR3" s="184" t="s">
        <v>481</v>
      </c>
      <c r="CS3" s="184" t="s">
        <v>482</v>
      </c>
      <c r="CT3" s="184" t="s">
        <v>483</v>
      </c>
      <c r="CU3" s="184" t="s">
        <v>484</v>
      </c>
      <c r="CV3" s="184" t="s">
        <v>485</v>
      </c>
      <c r="CW3" s="184" t="s">
        <v>110</v>
      </c>
    </row>
    <row r="4" spans="1:101" ht="33" customHeight="1" x14ac:dyDescent="0.2">
      <c r="A4" s="185" t="s">
        <v>486</v>
      </c>
      <c r="B4" s="186">
        <v>30609</v>
      </c>
      <c r="C4" s="186">
        <v>31031</v>
      </c>
      <c r="D4" s="187">
        <v>0</v>
      </c>
      <c r="E4" s="186">
        <v>18931</v>
      </c>
      <c r="F4" s="186">
        <v>5682</v>
      </c>
      <c r="G4" s="187">
        <v>0</v>
      </c>
      <c r="H4" s="187">
        <v>0</v>
      </c>
      <c r="I4" s="186">
        <v>11522</v>
      </c>
      <c r="J4" s="186">
        <v>4906</v>
      </c>
      <c r="K4" s="187">
        <v>987</v>
      </c>
      <c r="L4" s="186">
        <v>8446</v>
      </c>
      <c r="M4" s="187">
        <v>0</v>
      </c>
      <c r="N4" s="187">
        <v>0</v>
      </c>
      <c r="O4" s="187">
        <v>0</v>
      </c>
      <c r="P4" s="187">
        <v>0</v>
      </c>
      <c r="Q4" s="186">
        <v>20597</v>
      </c>
      <c r="R4" s="186">
        <v>15643</v>
      </c>
      <c r="S4" s="186">
        <v>3902</v>
      </c>
      <c r="T4" s="186">
        <v>13102</v>
      </c>
      <c r="U4" s="187">
        <v>0</v>
      </c>
      <c r="V4" s="186">
        <v>16955</v>
      </c>
      <c r="W4" s="186">
        <v>6919</v>
      </c>
      <c r="X4" s="186">
        <v>4262</v>
      </c>
      <c r="Y4" s="187">
        <v>0</v>
      </c>
      <c r="Z4" s="186">
        <v>9205</v>
      </c>
      <c r="AA4" s="187">
        <v>867</v>
      </c>
      <c r="AB4" s="187">
        <v>0</v>
      </c>
      <c r="AC4" s="186">
        <v>2301</v>
      </c>
      <c r="AD4" s="186">
        <v>22622</v>
      </c>
      <c r="AE4" s="186">
        <v>7938</v>
      </c>
      <c r="AF4" s="187">
        <v>0</v>
      </c>
      <c r="AG4" s="186">
        <v>6133</v>
      </c>
      <c r="AH4" s="186">
        <v>1368</v>
      </c>
      <c r="AI4" s="186">
        <v>1790</v>
      </c>
      <c r="AJ4" s="186">
        <v>1502</v>
      </c>
      <c r="AK4" s="186">
        <v>5944</v>
      </c>
      <c r="AL4" s="186">
        <v>4412</v>
      </c>
      <c r="AM4" s="187">
        <v>628</v>
      </c>
      <c r="AN4" s="186">
        <v>2982</v>
      </c>
      <c r="AO4" s="186">
        <v>6253</v>
      </c>
      <c r="AP4" s="186">
        <v>4576</v>
      </c>
      <c r="AQ4" s="186">
        <v>1625</v>
      </c>
      <c r="AR4" s="186">
        <v>3653</v>
      </c>
      <c r="AS4" s="186">
        <v>3394</v>
      </c>
      <c r="AT4" s="186">
        <v>8310</v>
      </c>
      <c r="AU4" s="186">
        <v>2552</v>
      </c>
      <c r="AV4" s="186">
        <v>2298</v>
      </c>
      <c r="AW4" s="186">
        <v>2134</v>
      </c>
      <c r="AX4" s="186">
        <v>4097</v>
      </c>
      <c r="AY4" s="186">
        <v>1338</v>
      </c>
      <c r="AZ4" s="186">
        <v>7782</v>
      </c>
      <c r="BA4" s="186">
        <v>6667</v>
      </c>
      <c r="BB4" s="186">
        <v>2088</v>
      </c>
      <c r="BC4" s="186">
        <v>2258</v>
      </c>
      <c r="BD4" s="186">
        <v>1853</v>
      </c>
      <c r="BE4" s="186">
        <v>2411</v>
      </c>
      <c r="BF4" s="187">
        <v>0</v>
      </c>
      <c r="BG4" s="186">
        <v>3757</v>
      </c>
      <c r="BH4" s="187">
        <v>0</v>
      </c>
      <c r="BI4" s="187">
        <v>0</v>
      </c>
      <c r="BJ4" s="187">
        <v>136</v>
      </c>
      <c r="BK4" s="186">
        <v>1056</v>
      </c>
      <c r="BL4" s="187">
        <v>0</v>
      </c>
      <c r="BM4" s="187">
        <v>321</v>
      </c>
      <c r="BN4" s="187">
        <v>0</v>
      </c>
      <c r="BO4" s="187">
        <v>0</v>
      </c>
      <c r="BP4" s="187">
        <v>0</v>
      </c>
      <c r="BQ4" s="187">
        <v>0</v>
      </c>
      <c r="BR4" s="187">
        <v>0</v>
      </c>
      <c r="BS4" s="187">
        <v>0</v>
      </c>
      <c r="BT4" s="187">
        <v>0</v>
      </c>
      <c r="BU4" s="187">
        <v>0</v>
      </c>
      <c r="BV4" s="187">
        <v>0</v>
      </c>
      <c r="BW4" s="187">
        <v>0</v>
      </c>
      <c r="BX4" s="187">
        <v>0</v>
      </c>
      <c r="BY4" s="187">
        <v>0</v>
      </c>
      <c r="BZ4" s="187">
        <v>0</v>
      </c>
      <c r="CA4" s="187">
        <v>0</v>
      </c>
      <c r="CB4" s="187">
        <v>0</v>
      </c>
      <c r="CC4" s="187">
        <v>0</v>
      </c>
      <c r="CD4" s="187">
        <v>0</v>
      </c>
      <c r="CE4" s="187">
        <v>0</v>
      </c>
      <c r="CF4" s="187">
        <v>0</v>
      </c>
      <c r="CG4" s="187">
        <v>0</v>
      </c>
      <c r="CH4" s="187">
        <v>0</v>
      </c>
      <c r="CI4" s="187">
        <v>0</v>
      </c>
      <c r="CJ4" s="187">
        <v>0</v>
      </c>
      <c r="CK4" s="187">
        <v>0</v>
      </c>
      <c r="CL4" s="187">
        <v>0</v>
      </c>
      <c r="CM4" s="187">
        <v>0</v>
      </c>
      <c r="CN4" s="187">
        <v>0</v>
      </c>
      <c r="CO4" s="187">
        <v>0</v>
      </c>
      <c r="CP4" s="187">
        <v>0</v>
      </c>
      <c r="CQ4" s="187">
        <v>0</v>
      </c>
      <c r="CR4" s="187">
        <v>0</v>
      </c>
      <c r="CS4" s="187">
        <v>0</v>
      </c>
      <c r="CT4" s="187">
        <v>0</v>
      </c>
      <c r="CU4" s="187">
        <v>0</v>
      </c>
      <c r="CV4" s="187">
        <v>0</v>
      </c>
      <c r="CW4" s="186">
        <f>11379+398</f>
        <v>11777</v>
      </c>
    </row>
    <row r="5" spans="1:101" ht="11.1" customHeight="1" x14ac:dyDescent="0.2">
      <c r="A5" s="188" t="s">
        <v>487</v>
      </c>
      <c r="B5" s="189"/>
      <c r="C5" s="187">
        <v>282</v>
      </c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90">
        <v>107</v>
      </c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</row>
    <row r="6" spans="1:101" ht="44.1" customHeight="1" x14ac:dyDescent="0.2">
      <c r="A6" s="188" t="s">
        <v>488</v>
      </c>
      <c r="B6" s="189"/>
      <c r="C6" s="186">
        <v>10441</v>
      </c>
      <c r="D6" s="189"/>
      <c r="E6" s="190">
        <v>109</v>
      </c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91">
        <v>12175</v>
      </c>
      <c r="U6" s="189"/>
      <c r="V6" s="189"/>
      <c r="W6" s="191">
        <v>4881</v>
      </c>
      <c r="X6" s="189"/>
      <c r="Y6" s="189"/>
      <c r="Z6" s="191">
        <v>1464</v>
      </c>
      <c r="AA6" s="189"/>
      <c r="AB6" s="189"/>
      <c r="AC6" s="190">
        <v>43</v>
      </c>
      <c r="AD6" s="191">
        <v>3835</v>
      </c>
      <c r="AE6" s="190">
        <v>919</v>
      </c>
      <c r="AF6" s="189"/>
      <c r="AG6" s="190">
        <v>585</v>
      </c>
      <c r="AH6" s="190">
        <v>60</v>
      </c>
      <c r="AI6" s="190">
        <v>289</v>
      </c>
      <c r="AJ6" s="190">
        <v>57</v>
      </c>
      <c r="AK6" s="190">
        <v>280</v>
      </c>
      <c r="AL6" s="190">
        <v>432</v>
      </c>
      <c r="AM6" s="190">
        <v>47</v>
      </c>
      <c r="AN6" s="190">
        <v>125</v>
      </c>
      <c r="AO6" s="190">
        <v>282</v>
      </c>
      <c r="AP6" s="190">
        <v>402</v>
      </c>
      <c r="AQ6" s="190">
        <v>7</v>
      </c>
      <c r="AR6" s="190">
        <v>212</v>
      </c>
      <c r="AS6" s="190">
        <v>120</v>
      </c>
      <c r="AT6" s="190">
        <v>485</v>
      </c>
      <c r="AU6" s="190">
        <v>11</v>
      </c>
      <c r="AV6" s="190">
        <v>24</v>
      </c>
      <c r="AW6" s="190">
        <v>23</v>
      </c>
      <c r="AX6" s="190">
        <v>258</v>
      </c>
      <c r="AY6" s="190">
        <v>13</v>
      </c>
      <c r="AZ6" s="190">
        <v>190</v>
      </c>
      <c r="BA6" s="190">
        <v>419</v>
      </c>
      <c r="BB6" s="190">
        <v>211</v>
      </c>
      <c r="BC6" s="190">
        <v>63</v>
      </c>
      <c r="BD6" s="190">
        <v>193</v>
      </c>
      <c r="BE6" s="190">
        <v>27</v>
      </c>
      <c r="BF6" s="189"/>
      <c r="BG6" s="190">
        <v>871</v>
      </c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</row>
    <row r="7" spans="1:101" ht="21.95" customHeight="1" x14ac:dyDescent="0.2">
      <c r="A7" s="188" t="s">
        <v>489</v>
      </c>
      <c r="B7" s="189"/>
      <c r="C7" s="187">
        <v>48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90">
        <v>422</v>
      </c>
      <c r="X7" s="189"/>
      <c r="Y7" s="189"/>
      <c r="Z7" s="190">
        <v>93</v>
      </c>
      <c r="AA7" s="189"/>
      <c r="AB7" s="189"/>
      <c r="AC7" s="190">
        <v>2</v>
      </c>
      <c r="AD7" s="189"/>
      <c r="AE7" s="190">
        <v>3</v>
      </c>
      <c r="AF7" s="189"/>
      <c r="AG7" s="189"/>
      <c r="AH7" s="189"/>
      <c r="AI7" s="189"/>
      <c r="AJ7" s="189"/>
      <c r="AK7" s="189"/>
      <c r="AL7" s="189"/>
      <c r="AM7" s="189"/>
      <c r="AN7" s="190">
        <v>22</v>
      </c>
      <c r="AO7" s="189"/>
      <c r="AP7" s="190">
        <v>3</v>
      </c>
      <c r="AQ7" s="189"/>
      <c r="AR7" s="189"/>
      <c r="AS7" s="189"/>
      <c r="AT7" s="189"/>
      <c r="AU7" s="189"/>
      <c r="AV7" s="190">
        <v>2</v>
      </c>
      <c r="AW7" s="189"/>
      <c r="AX7" s="189"/>
      <c r="AY7" s="189"/>
      <c r="AZ7" s="189"/>
      <c r="BA7" s="190">
        <v>2</v>
      </c>
      <c r="BB7" s="189"/>
      <c r="BC7" s="190">
        <v>1</v>
      </c>
      <c r="BD7" s="190">
        <v>1</v>
      </c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</row>
    <row r="8" spans="1:101" ht="21.95" customHeight="1" x14ac:dyDescent="0.2">
      <c r="A8" s="188" t="s">
        <v>490</v>
      </c>
      <c r="B8" s="189"/>
      <c r="C8" s="192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</row>
    <row r="9" spans="1:101" ht="11.1" customHeight="1" x14ac:dyDescent="0.2">
      <c r="A9" s="188" t="s">
        <v>491</v>
      </c>
      <c r="B9" s="189"/>
      <c r="C9" s="187">
        <v>466</v>
      </c>
      <c r="D9" s="189"/>
      <c r="E9" s="190">
        <v>348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</row>
    <row r="10" spans="1:101" ht="11.1" customHeight="1" x14ac:dyDescent="0.2">
      <c r="A10" s="188" t="s">
        <v>492</v>
      </c>
      <c r="B10" s="190">
        <v>475</v>
      </c>
      <c r="C10" s="192"/>
      <c r="D10" s="189"/>
      <c r="E10" s="190">
        <v>809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>
        <v>722</v>
      </c>
      <c r="W10" s="189"/>
      <c r="X10" s="189"/>
      <c r="Y10" s="189"/>
      <c r="Z10" s="190">
        <v>3</v>
      </c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90"/>
    </row>
    <row r="11" spans="1:101" ht="11.1" customHeight="1" x14ac:dyDescent="0.2">
      <c r="A11" s="188" t="s">
        <v>493</v>
      </c>
      <c r="B11" s="190">
        <v>800</v>
      </c>
      <c r="C11" s="192"/>
      <c r="D11" s="189"/>
      <c r="E11" s="190">
        <v>588</v>
      </c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90">
        <v>133</v>
      </c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90"/>
    </row>
    <row r="12" spans="1:101" ht="11.1" customHeight="1" x14ac:dyDescent="0.2">
      <c r="A12" s="188" t="s">
        <v>494</v>
      </c>
      <c r="B12" s="189"/>
      <c r="C12" s="192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90">
        <v>159</v>
      </c>
      <c r="AA12" s="189"/>
      <c r="AB12" s="189"/>
      <c r="AC12" s="189"/>
      <c r="AD12" s="190">
        <v>352</v>
      </c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90">
        <v>365</v>
      </c>
      <c r="AY12" s="189"/>
      <c r="AZ12" s="190">
        <v>20</v>
      </c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</row>
    <row r="13" spans="1:101" ht="11.1" customHeight="1" x14ac:dyDescent="0.2">
      <c r="A13" s="188" t="s">
        <v>495</v>
      </c>
      <c r="B13" s="189"/>
      <c r="C13" s="192"/>
      <c r="D13" s="189"/>
      <c r="E13" s="189"/>
      <c r="F13" s="189"/>
      <c r="G13" s="189"/>
      <c r="H13" s="189"/>
      <c r="I13" s="189"/>
      <c r="J13" s="189"/>
      <c r="K13" s="190">
        <v>987</v>
      </c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</row>
    <row r="14" spans="1:101" ht="11.1" customHeight="1" x14ac:dyDescent="0.2">
      <c r="A14" s="188" t="s">
        <v>496</v>
      </c>
      <c r="B14" s="189"/>
      <c r="C14" s="192"/>
      <c r="D14" s="189"/>
      <c r="E14" s="190">
        <v>444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90">
        <v>146</v>
      </c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</row>
    <row r="15" spans="1:101" ht="11.1" customHeight="1" x14ac:dyDescent="0.2">
      <c r="A15" s="188" t="s">
        <v>497</v>
      </c>
      <c r="B15" s="189"/>
      <c r="C15" s="192"/>
      <c r="D15" s="189"/>
      <c r="E15" s="190">
        <v>41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</row>
    <row r="16" spans="1:101" ht="11.1" customHeight="1" x14ac:dyDescent="0.2">
      <c r="A16" s="188" t="s">
        <v>498</v>
      </c>
      <c r="B16" s="189"/>
      <c r="C16" s="192"/>
      <c r="D16" s="189"/>
      <c r="E16" s="191">
        <v>1823</v>
      </c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</row>
    <row r="17" spans="1:101" ht="11.1" customHeight="1" x14ac:dyDescent="0.2">
      <c r="A17" s="188" t="s">
        <v>499</v>
      </c>
      <c r="B17" s="189"/>
      <c r="C17" s="192"/>
      <c r="D17" s="189"/>
      <c r="E17" s="191">
        <v>2468</v>
      </c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91">
        <v>1372</v>
      </c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90">
        <v>25</v>
      </c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</row>
    <row r="18" spans="1:101" ht="11.1" customHeight="1" x14ac:dyDescent="0.2">
      <c r="A18" s="188" t="s">
        <v>500</v>
      </c>
      <c r="B18" s="189"/>
      <c r="C18" s="192"/>
      <c r="D18" s="189"/>
      <c r="E18" s="191">
        <v>1161</v>
      </c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</row>
    <row r="19" spans="1:101" ht="11.1" customHeight="1" x14ac:dyDescent="0.2">
      <c r="A19" s="188" t="s">
        <v>501</v>
      </c>
      <c r="B19" s="189"/>
      <c r="C19" s="192"/>
      <c r="D19" s="189"/>
      <c r="E19" s="189"/>
      <c r="F19" s="189"/>
      <c r="G19" s="189"/>
      <c r="H19" s="189"/>
      <c r="I19" s="189"/>
      <c r="J19" s="189"/>
      <c r="K19" s="189"/>
      <c r="L19" s="191">
        <v>8446</v>
      </c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90">
        <v>773</v>
      </c>
      <c r="X19" s="189"/>
      <c r="Y19" s="189"/>
      <c r="Z19" s="191">
        <v>1147</v>
      </c>
      <c r="AA19" s="189"/>
      <c r="AB19" s="189"/>
      <c r="AC19" s="190">
        <v>329</v>
      </c>
      <c r="AD19" s="191">
        <v>1449</v>
      </c>
      <c r="AE19" s="190">
        <v>694</v>
      </c>
      <c r="AF19" s="189"/>
      <c r="AG19" s="190">
        <v>384</v>
      </c>
      <c r="AH19" s="189"/>
      <c r="AI19" s="189"/>
      <c r="AJ19" s="190">
        <v>248</v>
      </c>
      <c r="AK19" s="190">
        <v>797</v>
      </c>
      <c r="AL19" s="190">
        <v>689</v>
      </c>
      <c r="AM19" s="189"/>
      <c r="AN19" s="190">
        <v>491</v>
      </c>
      <c r="AO19" s="190">
        <v>655</v>
      </c>
      <c r="AP19" s="190">
        <v>572</v>
      </c>
      <c r="AQ19" s="189"/>
      <c r="AR19" s="190">
        <v>607</v>
      </c>
      <c r="AS19" s="190">
        <v>84</v>
      </c>
      <c r="AT19" s="189"/>
      <c r="AU19" s="190">
        <v>342</v>
      </c>
      <c r="AV19" s="189"/>
      <c r="AW19" s="189"/>
      <c r="AX19" s="190">
        <v>674</v>
      </c>
      <c r="AY19" s="189"/>
      <c r="AZ19" s="190">
        <v>695</v>
      </c>
      <c r="BA19" s="190">
        <v>988</v>
      </c>
      <c r="BB19" s="190">
        <v>206</v>
      </c>
      <c r="BC19" s="190">
        <v>502</v>
      </c>
      <c r="BD19" s="190">
        <v>148</v>
      </c>
      <c r="BE19" s="190">
        <v>442</v>
      </c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</row>
    <row r="20" spans="1:101" ht="11.1" customHeight="1" x14ac:dyDescent="0.2">
      <c r="A20" s="188" t="s">
        <v>502</v>
      </c>
      <c r="B20" s="191">
        <v>3484</v>
      </c>
      <c r="C20" s="186">
        <v>3436</v>
      </c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91">
        <v>3723</v>
      </c>
      <c r="S20" s="189"/>
      <c r="T20" s="189"/>
      <c r="U20" s="189"/>
      <c r="V20" s="191">
        <v>3041</v>
      </c>
      <c r="W20" s="189"/>
      <c r="X20" s="189"/>
      <c r="Y20" s="189"/>
      <c r="Z20" s="190">
        <v>759</v>
      </c>
      <c r="AA20" s="189"/>
      <c r="AB20" s="189"/>
      <c r="AC20" s="189"/>
      <c r="AD20" s="191">
        <v>1519</v>
      </c>
      <c r="AE20" s="190">
        <v>873</v>
      </c>
      <c r="AF20" s="189"/>
      <c r="AG20" s="190">
        <v>325</v>
      </c>
      <c r="AH20" s="189"/>
      <c r="AI20" s="189"/>
      <c r="AJ20" s="189"/>
      <c r="AK20" s="189"/>
      <c r="AL20" s="189"/>
      <c r="AM20" s="189"/>
      <c r="AN20" s="189"/>
      <c r="AO20" s="189"/>
      <c r="AP20" s="190">
        <v>288</v>
      </c>
      <c r="AQ20" s="189"/>
      <c r="AR20" s="190">
        <v>564</v>
      </c>
      <c r="AS20" s="189"/>
      <c r="AT20" s="191">
        <v>1194</v>
      </c>
      <c r="AU20" s="189"/>
      <c r="AV20" s="189"/>
      <c r="AW20" s="189"/>
      <c r="AX20" s="190">
        <v>697</v>
      </c>
      <c r="AY20" s="189"/>
      <c r="AZ20" s="190">
        <v>517</v>
      </c>
      <c r="BA20" s="190">
        <v>376</v>
      </c>
      <c r="BB20" s="189"/>
      <c r="BC20" s="189"/>
      <c r="BD20" s="189"/>
      <c r="BE20" s="190">
        <v>144</v>
      </c>
      <c r="BF20" s="189"/>
      <c r="BG20" s="190">
        <v>260</v>
      </c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91"/>
    </row>
    <row r="21" spans="1:101" ht="11.1" customHeight="1" x14ac:dyDescent="0.2">
      <c r="A21" s="188" t="s">
        <v>503</v>
      </c>
      <c r="B21" s="189"/>
      <c r="C21" s="186">
        <v>3543</v>
      </c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90">
        <v>140</v>
      </c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90">
        <v>8</v>
      </c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</row>
    <row r="22" spans="1:101" ht="11.1" customHeight="1" x14ac:dyDescent="0.2">
      <c r="A22" s="188" t="s">
        <v>504</v>
      </c>
      <c r="B22" s="190">
        <v>861</v>
      </c>
      <c r="C22" s="192"/>
      <c r="D22" s="189"/>
      <c r="E22" s="189"/>
      <c r="F22" s="191">
        <v>5682</v>
      </c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90">
        <v>202</v>
      </c>
      <c r="R22" s="190">
        <v>301</v>
      </c>
      <c r="S22" s="190">
        <v>150</v>
      </c>
      <c r="T22" s="189"/>
      <c r="U22" s="189"/>
      <c r="V22" s="190">
        <v>242</v>
      </c>
      <c r="W22" s="189"/>
      <c r="X22" s="190">
        <v>155</v>
      </c>
      <c r="Y22" s="189"/>
      <c r="Z22" s="189"/>
      <c r="AA22" s="189"/>
      <c r="AB22" s="189"/>
      <c r="AC22" s="189"/>
      <c r="AD22" s="190">
        <v>841</v>
      </c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90">
        <v>136</v>
      </c>
      <c r="BK22" s="191">
        <v>1056</v>
      </c>
      <c r="BL22" s="189"/>
      <c r="BM22" s="190">
        <v>321</v>
      </c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90"/>
    </row>
    <row r="23" spans="1:101" ht="11.1" customHeight="1" x14ac:dyDescent="0.2">
      <c r="A23" s="188" t="s">
        <v>505</v>
      </c>
      <c r="B23" s="191">
        <v>1880</v>
      </c>
      <c r="C23" s="186">
        <v>1203</v>
      </c>
      <c r="D23" s="189"/>
      <c r="E23" s="190">
        <v>999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91">
        <v>3310</v>
      </c>
      <c r="S23" s="189"/>
      <c r="T23" s="189"/>
      <c r="U23" s="189"/>
      <c r="V23" s="191">
        <v>2047</v>
      </c>
      <c r="W23" s="189"/>
      <c r="X23" s="190">
        <v>784</v>
      </c>
      <c r="Y23" s="189"/>
      <c r="Z23" s="191">
        <v>1115</v>
      </c>
      <c r="AA23" s="189"/>
      <c r="AB23" s="189"/>
      <c r="AC23" s="189"/>
      <c r="AD23" s="191">
        <v>1079</v>
      </c>
      <c r="AE23" s="190">
        <v>953</v>
      </c>
      <c r="AF23" s="189"/>
      <c r="AG23" s="191">
        <v>1040</v>
      </c>
      <c r="AH23" s="189"/>
      <c r="AI23" s="190">
        <v>275</v>
      </c>
      <c r="AJ23" s="190">
        <v>81</v>
      </c>
      <c r="AK23" s="190">
        <v>38</v>
      </c>
      <c r="AL23" s="190">
        <v>291</v>
      </c>
      <c r="AM23" s="190">
        <v>30</v>
      </c>
      <c r="AN23" s="190">
        <v>203</v>
      </c>
      <c r="AO23" s="190">
        <v>906</v>
      </c>
      <c r="AP23" s="190">
        <v>503</v>
      </c>
      <c r="AQ23" s="190">
        <v>238</v>
      </c>
      <c r="AR23" s="190">
        <v>573</v>
      </c>
      <c r="AS23" s="190">
        <v>551</v>
      </c>
      <c r="AT23" s="191">
        <v>1774</v>
      </c>
      <c r="AU23" s="190">
        <v>387</v>
      </c>
      <c r="AV23" s="190">
        <v>449</v>
      </c>
      <c r="AW23" s="190">
        <v>260</v>
      </c>
      <c r="AX23" s="190">
        <v>776</v>
      </c>
      <c r="AY23" s="190">
        <v>341</v>
      </c>
      <c r="AZ23" s="190">
        <v>642</v>
      </c>
      <c r="BA23" s="190">
        <v>762</v>
      </c>
      <c r="BB23" s="190">
        <v>210</v>
      </c>
      <c r="BC23" s="189"/>
      <c r="BD23" s="189"/>
      <c r="BE23" s="190">
        <v>345</v>
      </c>
      <c r="BF23" s="189"/>
      <c r="BG23" s="190">
        <v>371</v>
      </c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91"/>
    </row>
    <row r="24" spans="1:101" ht="11.1" customHeight="1" x14ac:dyDescent="0.2">
      <c r="A24" s="188" t="s">
        <v>506</v>
      </c>
      <c r="B24" s="191">
        <v>1457</v>
      </c>
      <c r="C24" s="192"/>
      <c r="D24" s="189"/>
      <c r="E24" s="191">
        <v>1064</v>
      </c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90">
        <v>694</v>
      </c>
      <c r="R24" s="190">
        <v>17</v>
      </c>
      <c r="S24" s="189"/>
      <c r="T24" s="189"/>
      <c r="U24" s="189"/>
      <c r="V24" s="190">
        <v>506</v>
      </c>
      <c r="W24" s="189"/>
      <c r="X24" s="189"/>
      <c r="Y24" s="189"/>
      <c r="Z24" s="189"/>
      <c r="AA24" s="189"/>
      <c r="AB24" s="189"/>
      <c r="AC24" s="189"/>
      <c r="AD24" s="189"/>
      <c r="AE24" s="190">
        <v>179</v>
      </c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91"/>
    </row>
    <row r="25" spans="1:101" ht="11.1" customHeight="1" x14ac:dyDescent="0.2">
      <c r="A25" s="188" t="s">
        <v>507</v>
      </c>
      <c r="B25" s="189"/>
      <c r="C25" s="186">
        <v>1023</v>
      </c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90">
        <v>820</v>
      </c>
      <c r="U25" s="189"/>
      <c r="V25" s="189"/>
      <c r="W25" s="190">
        <v>843</v>
      </c>
      <c r="X25" s="189"/>
      <c r="Y25" s="189"/>
      <c r="Z25" s="189"/>
      <c r="AA25" s="189"/>
      <c r="AB25" s="189"/>
      <c r="AC25" s="189"/>
      <c r="AD25" s="190">
        <v>216</v>
      </c>
      <c r="AE25" s="189"/>
      <c r="AF25" s="189"/>
      <c r="AG25" s="189"/>
      <c r="AH25" s="189"/>
      <c r="AI25" s="189"/>
      <c r="AJ25" s="189"/>
      <c r="AK25" s="190">
        <v>3</v>
      </c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</row>
    <row r="26" spans="1:101" ht="11.1" customHeight="1" x14ac:dyDescent="0.2">
      <c r="A26" s="188" t="s">
        <v>508</v>
      </c>
      <c r="B26" s="190">
        <v>811</v>
      </c>
      <c r="C26" s="192"/>
      <c r="D26" s="189"/>
      <c r="E26" s="190">
        <v>637</v>
      </c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91">
        <v>1167</v>
      </c>
      <c r="R26" s="189"/>
      <c r="S26" s="189"/>
      <c r="T26" s="189"/>
      <c r="U26" s="189"/>
      <c r="V26" s="189"/>
      <c r="W26" s="189"/>
      <c r="X26" s="189"/>
      <c r="Y26" s="189"/>
      <c r="Z26" s="190">
        <v>443</v>
      </c>
      <c r="AA26" s="189"/>
      <c r="AB26" s="189"/>
      <c r="AC26" s="189"/>
      <c r="AD26" s="190">
        <v>121</v>
      </c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90"/>
    </row>
    <row r="27" spans="1:101" ht="11.1" customHeight="1" x14ac:dyDescent="0.2">
      <c r="A27" s="188" t="s">
        <v>509</v>
      </c>
      <c r="B27" s="189"/>
      <c r="C27" s="192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</row>
    <row r="28" spans="1:101" ht="11.1" customHeight="1" x14ac:dyDescent="0.2">
      <c r="A28" s="188" t="s">
        <v>510</v>
      </c>
      <c r="B28" s="190">
        <v>27</v>
      </c>
      <c r="C28" s="192"/>
      <c r="D28" s="189"/>
      <c r="E28" s="190">
        <v>140</v>
      </c>
      <c r="F28" s="189"/>
      <c r="G28" s="189"/>
      <c r="H28" s="189"/>
      <c r="I28" s="191">
        <v>11045</v>
      </c>
      <c r="J28" s="191">
        <v>4693</v>
      </c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90">
        <v>231</v>
      </c>
      <c r="W28" s="189"/>
      <c r="X28" s="189"/>
      <c r="Y28" s="189"/>
      <c r="Z28" s="189"/>
      <c r="AA28" s="189"/>
      <c r="AB28" s="189"/>
      <c r="AC28" s="189"/>
      <c r="AD28" s="191">
        <v>2138</v>
      </c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90">
        <v>154</v>
      </c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90"/>
    </row>
    <row r="29" spans="1:101" ht="21.95" customHeight="1" x14ac:dyDescent="0.2">
      <c r="A29" s="188" t="s">
        <v>511</v>
      </c>
      <c r="B29" s="191">
        <v>1602</v>
      </c>
      <c r="C29" s="192"/>
      <c r="D29" s="189"/>
      <c r="E29" s="191">
        <v>1613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90">
        <v>768</v>
      </c>
      <c r="R29" s="189"/>
      <c r="S29" s="189"/>
      <c r="T29" s="189"/>
      <c r="U29" s="189"/>
      <c r="V29" s="190">
        <v>674</v>
      </c>
      <c r="W29" s="189"/>
      <c r="X29" s="190">
        <v>850</v>
      </c>
      <c r="Y29" s="189"/>
      <c r="Z29" s="189"/>
      <c r="AA29" s="189"/>
      <c r="AB29" s="189"/>
      <c r="AC29" s="189"/>
      <c r="AD29" s="190">
        <v>795</v>
      </c>
      <c r="AE29" s="190">
        <v>105</v>
      </c>
      <c r="AF29" s="189"/>
      <c r="AG29" s="189"/>
      <c r="AH29" s="189"/>
      <c r="AI29" s="189"/>
      <c r="AJ29" s="189"/>
      <c r="AK29" s="189"/>
      <c r="AL29" s="189"/>
      <c r="AM29" s="189"/>
      <c r="AN29" s="189"/>
      <c r="AO29" s="190">
        <v>8</v>
      </c>
      <c r="AP29" s="189"/>
      <c r="AQ29" s="189"/>
      <c r="AR29" s="190">
        <v>82</v>
      </c>
      <c r="AS29" s="189"/>
      <c r="AT29" s="189"/>
      <c r="AU29" s="189"/>
      <c r="AV29" s="189"/>
      <c r="AW29" s="189"/>
      <c r="AX29" s="189"/>
      <c r="AY29" s="189"/>
      <c r="AZ29" s="190">
        <v>82</v>
      </c>
      <c r="BA29" s="189"/>
      <c r="BB29" s="189"/>
      <c r="BC29" s="189"/>
      <c r="BD29" s="189"/>
      <c r="BE29" s="189"/>
      <c r="BF29" s="189"/>
      <c r="BG29" s="190">
        <v>27</v>
      </c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91"/>
    </row>
    <row r="30" spans="1:101" ht="11.1" customHeight="1" x14ac:dyDescent="0.2">
      <c r="A30" s="188" t="s">
        <v>512</v>
      </c>
      <c r="B30" s="191">
        <v>6690</v>
      </c>
      <c r="C30" s="192"/>
      <c r="D30" s="189"/>
      <c r="E30" s="191">
        <v>1084</v>
      </c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91">
        <v>1356</v>
      </c>
      <c r="R30" s="189"/>
      <c r="S30" s="189"/>
      <c r="T30" s="189"/>
      <c r="U30" s="189"/>
      <c r="V30" s="190">
        <v>916</v>
      </c>
      <c r="W30" s="189"/>
      <c r="X30" s="189"/>
      <c r="Y30" s="189"/>
      <c r="Z30" s="190">
        <v>961</v>
      </c>
      <c r="AA30" s="189"/>
      <c r="AB30" s="189"/>
      <c r="AC30" s="190">
        <v>259</v>
      </c>
      <c r="AD30" s="190">
        <v>772</v>
      </c>
      <c r="AE30" s="190">
        <v>720</v>
      </c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90">
        <v>638</v>
      </c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91"/>
    </row>
    <row r="31" spans="1:101" ht="11.1" customHeight="1" x14ac:dyDescent="0.2">
      <c r="A31" s="188" t="s">
        <v>513</v>
      </c>
      <c r="B31" s="189"/>
      <c r="C31" s="192"/>
      <c r="D31" s="189"/>
      <c r="E31" s="190">
        <v>738</v>
      </c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91">
        <v>3752</v>
      </c>
      <c r="T31" s="189"/>
      <c r="U31" s="189"/>
      <c r="V31" s="189"/>
      <c r="W31" s="189"/>
      <c r="X31" s="190">
        <v>843</v>
      </c>
      <c r="Y31" s="189"/>
      <c r="Z31" s="189"/>
      <c r="AA31" s="190">
        <v>867</v>
      </c>
      <c r="AB31" s="189"/>
      <c r="AC31" s="190">
        <v>336</v>
      </c>
      <c r="AD31" s="191">
        <v>1371</v>
      </c>
      <c r="AE31" s="190">
        <v>492</v>
      </c>
      <c r="AF31" s="189"/>
      <c r="AG31" s="190">
        <v>406</v>
      </c>
      <c r="AH31" s="190">
        <v>67</v>
      </c>
      <c r="AI31" s="190">
        <v>31</v>
      </c>
      <c r="AJ31" s="190">
        <v>138</v>
      </c>
      <c r="AK31" s="190">
        <v>913</v>
      </c>
      <c r="AL31" s="190">
        <v>548</v>
      </c>
      <c r="AM31" s="189"/>
      <c r="AN31" s="190">
        <v>426</v>
      </c>
      <c r="AO31" s="190">
        <v>595</v>
      </c>
      <c r="AP31" s="190">
        <v>342</v>
      </c>
      <c r="AQ31" s="190">
        <v>350</v>
      </c>
      <c r="AR31" s="190">
        <v>183</v>
      </c>
      <c r="AS31" s="190">
        <v>202</v>
      </c>
      <c r="AT31" s="190">
        <v>905</v>
      </c>
      <c r="AU31" s="190">
        <v>298</v>
      </c>
      <c r="AV31" s="190">
        <v>100</v>
      </c>
      <c r="AW31" s="190">
        <v>423</v>
      </c>
      <c r="AX31" s="190">
        <v>37</v>
      </c>
      <c r="AY31" s="190">
        <v>66</v>
      </c>
      <c r="AZ31" s="191">
        <v>1055</v>
      </c>
      <c r="BA31" s="190">
        <v>828</v>
      </c>
      <c r="BB31" s="190">
        <v>218</v>
      </c>
      <c r="BC31" s="190">
        <v>414</v>
      </c>
      <c r="BD31" s="190">
        <v>267</v>
      </c>
      <c r="BE31" s="190">
        <v>319</v>
      </c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</row>
    <row r="32" spans="1:101" ht="11.1" customHeight="1" x14ac:dyDescent="0.2">
      <c r="A32" s="188" t="s">
        <v>514</v>
      </c>
      <c r="B32" s="190">
        <v>607</v>
      </c>
      <c r="C32" s="186">
        <v>4169</v>
      </c>
      <c r="D32" s="189"/>
      <c r="E32" s="190">
        <v>664</v>
      </c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90">
        <v>852</v>
      </c>
      <c r="W32" s="189"/>
      <c r="X32" s="190">
        <v>112</v>
      </c>
      <c r="Y32" s="189"/>
      <c r="Z32" s="189"/>
      <c r="AA32" s="189"/>
      <c r="AB32" s="189"/>
      <c r="AC32" s="189"/>
      <c r="AD32" s="190">
        <v>320</v>
      </c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90"/>
    </row>
    <row r="33" spans="1:101" ht="11.1" customHeight="1" x14ac:dyDescent="0.2">
      <c r="A33" s="188" t="s">
        <v>515</v>
      </c>
      <c r="B33" s="189"/>
      <c r="C33" s="192"/>
      <c r="D33" s="189"/>
      <c r="E33" s="189"/>
      <c r="F33" s="189"/>
      <c r="G33" s="189"/>
      <c r="H33" s="189"/>
      <c r="I33" s="190">
        <v>477</v>
      </c>
      <c r="J33" s="190">
        <v>213</v>
      </c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</row>
    <row r="34" spans="1:101" ht="11.1" customHeight="1" x14ac:dyDescent="0.2">
      <c r="A34" s="188" t="s">
        <v>516</v>
      </c>
      <c r="B34" s="190">
        <v>764</v>
      </c>
      <c r="C34" s="192"/>
      <c r="D34" s="189"/>
      <c r="E34" s="190">
        <v>759</v>
      </c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90"/>
    </row>
    <row r="35" spans="1:101" ht="11.1" customHeight="1" x14ac:dyDescent="0.2">
      <c r="A35" s="188" t="s">
        <v>517</v>
      </c>
      <c r="B35" s="191">
        <v>3968</v>
      </c>
      <c r="C35" s="187">
        <v>2</v>
      </c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90">
        <v>28</v>
      </c>
      <c r="R35" s="191">
        <v>1391</v>
      </c>
      <c r="S35" s="189"/>
      <c r="T35" s="189"/>
      <c r="U35" s="189"/>
      <c r="V35" s="190">
        <v>535</v>
      </c>
      <c r="W35" s="189"/>
      <c r="X35" s="189"/>
      <c r="Y35" s="189"/>
      <c r="Z35" s="189"/>
      <c r="AA35" s="189"/>
      <c r="AB35" s="189"/>
      <c r="AC35" s="189"/>
      <c r="AD35" s="190">
        <v>60</v>
      </c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91"/>
    </row>
    <row r="36" spans="1:101" ht="11.1" customHeight="1" x14ac:dyDescent="0.2">
      <c r="A36" s="188" t="s">
        <v>518</v>
      </c>
      <c r="B36" s="189"/>
      <c r="C36" s="192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91">
        <v>2841</v>
      </c>
      <c r="S36" s="189"/>
      <c r="T36" s="189"/>
      <c r="U36" s="189"/>
      <c r="V36" s="191">
        <v>2126</v>
      </c>
      <c r="W36" s="189"/>
      <c r="X36" s="189"/>
      <c r="Y36" s="189"/>
      <c r="Z36" s="191">
        <v>1297</v>
      </c>
      <c r="AA36" s="189"/>
      <c r="AB36" s="189"/>
      <c r="AC36" s="190">
        <v>641</v>
      </c>
      <c r="AD36" s="190">
        <v>966</v>
      </c>
      <c r="AE36" s="190">
        <v>744</v>
      </c>
      <c r="AF36" s="189"/>
      <c r="AG36" s="191">
        <v>1731</v>
      </c>
      <c r="AH36" s="190">
        <v>868</v>
      </c>
      <c r="AI36" s="190">
        <v>663</v>
      </c>
      <c r="AJ36" s="190">
        <v>491</v>
      </c>
      <c r="AK36" s="191">
        <v>2330</v>
      </c>
      <c r="AL36" s="191">
        <v>1192</v>
      </c>
      <c r="AM36" s="190">
        <v>374</v>
      </c>
      <c r="AN36" s="190">
        <v>875</v>
      </c>
      <c r="AO36" s="191">
        <v>2112</v>
      </c>
      <c r="AP36" s="190">
        <v>641</v>
      </c>
      <c r="AQ36" s="190">
        <v>410</v>
      </c>
      <c r="AR36" s="190">
        <v>553</v>
      </c>
      <c r="AS36" s="191">
        <v>1010</v>
      </c>
      <c r="AT36" s="191">
        <v>1192</v>
      </c>
      <c r="AU36" s="190">
        <v>762</v>
      </c>
      <c r="AV36" s="190">
        <v>753</v>
      </c>
      <c r="AW36" s="190">
        <v>881</v>
      </c>
      <c r="AX36" s="190">
        <v>438</v>
      </c>
      <c r="AY36" s="190">
        <v>528</v>
      </c>
      <c r="AZ36" s="191">
        <v>2169</v>
      </c>
      <c r="BA36" s="191">
        <v>1589</v>
      </c>
      <c r="BB36" s="190">
        <v>530</v>
      </c>
      <c r="BC36" s="190">
        <v>659</v>
      </c>
      <c r="BD36" s="190">
        <v>717</v>
      </c>
      <c r="BE36" s="190">
        <v>600</v>
      </c>
      <c r="BF36" s="189"/>
      <c r="BG36" s="191">
        <v>1320</v>
      </c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</row>
    <row r="37" spans="1:101" ht="11.1" customHeight="1" x14ac:dyDescent="0.2">
      <c r="A37" s="188" t="s">
        <v>519</v>
      </c>
      <c r="B37" s="189"/>
      <c r="C37" s="192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90">
        <v>317</v>
      </c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</row>
    <row r="38" spans="1:101" ht="11.1" customHeight="1" x14ac:dyDescent="0.2">
      <c r="A38" s="188" t="s">
        <v>520</v>
      </c>
      <c r="B38" s="189"/>
      <c r="C38" s="187">
        <v>594</v>
      </c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90">
        <v>620</v>
      </c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</row>
    <row r="39" spans="1:101" ht="11.1" customHeight="1" x14ac:dyDescent="0.2">
      <c r="A39" s="188" t="s">
        <v>521</v>
      </c>
      <c r="B39" s="191">
        <v>2730</v>
      </c>
      <c r="C39" s="192"/>
      <c r="D39" s="189"/>
      <c r="E39" s="191">
        <v>2369</v>
      </c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91">
        <v>9130</v>
      </c>
      <c r="R39" s="189"/>
      <c r="S39" s="189"/>
      <c r="T39" s="189"/>
      <c r="U39" s="189"/>
      <c r="V39" s="191">
        <v>1757</v>
      </c>
      <c r="W39" s="189"/>
      <c r="X39" s="189"/>
      <c r="Y39" s="189"/>
      <c r="Z39" s="189"/>
      <c r="AA39" s="189"/>
      <c r="AB39" s="189"/>
      <c r="AC39" s="190">
        <v>197</v>
      </c>
      <c r="AD39" s="191">
        <v>2164</v>
      </c>
      <c r="AE39" s="190">
        <v>662</v>
      </c>
      <c r="AF39" s="189"/>
      <c r="AG39" s="190">
        <v>68</v>
      </c>
      <c r="AH39" s="189"/>
      <c r="AI39" s="189"/>
      <c r="AJ39" s="189"/>
      <c r="AK39" s="189"/>
      <c r="AL39" s="189"/>
      <c r="AM39" s="189"/>
      <c r="AN39" s="189"/>
      <c r="AO39" s="190">
        <v>59</v>
      </c>
      <c r="AP39" s="189"/>
      <c r="AQ39" s="189"/>
      <c r="AR39" s="190">
        <v>137</v>
      </c>
      <c r="AS39" s="190">
        <v>2</v>
      </c>
      <c r="AT39" s="190">
        <v>991</v>
      </c>
      <c r="AU39" s="190">
        <v>109</v>
      </c>
      <c r="AV39" s="189"/>
      <c r="AW39" s="189"/>
      <c r="AX39" s="189"/>
      <c r="AY39" s="189"/>
      <c r="AZ39" s="190">
        <v>228</v>
      </c>
      <c r="BA39" s="190">
        <v>156</v>
      </c>
      <c r="BB39" s="190">
        <v>190</v>
      </c>
      <c r="BC39" s="189"/>
      <c r="BD39" s="189"/>
      <c r="BE39" s="190">
        <v>58</v>
      </c>
      <c r="BF39" s="189"/>
      <c r="BG39" s="190">
        <v>34</v>
      </c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91"/>
    </row>
    <row r="40" spans="1:101" ht="11.1" customHeight="1" x14ac:dyDescent="0.2">
      <c r="A40" s="188" t="s">
        <v>522</v>
      </c>
      <c r="B40" s="191">
        <v>1496</v>
      </c>
      <c r="C40" s="186">
        <v>2396</v>
      </c>
      <c r="D40" s="189"/>
      <c r="E40" s="190">
        <v>25</v>
      </c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91">
        <v>1561</v>
      </c>
      <c r="R40" s="189"/>
      <c r="S40" s="189"/>
      <c r="T40" s="189"/>
      <c r="U40" s="189"/>
      <c r="V40" s="190">
        <v>954</v>
      </c>
      <c r="W40" s="189"/>
      <c r="X40" s="189"/>
      <c r="Y40" s="189"/>
      <c r="Z40" s="190">
        <v>337</v>
      </c>
      <c r="AA40" s="189"/>
      <c r="AB40" s="189"/>
      <c r="AC40" s="190">
        <v>147</v>
      </c>
      <c r="AD40" s="191">
        <v>1346</v>
      </c>
      <c r="AE40" s="190">
        <v>373</v>
      </c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90">
        <v>153</v>
      </c>
      <c r="AQ40" s="189"/>
      <c r="AR40" s="189"/>
      <c r="AS40" s="189"/>
      <c r="AT40" s="190">
        <v>11</v>
      </c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90">
        <v>68</v>
      </c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91"/>
    </row>
    <row r="41" spans="1:101" ht="11.1" customHeight="1" x14ac:dyDescent="0.2">
      <c r="A41" s="188" t="s">
        <v>523</v>
      </c>
      <c r="B41" s="191">
        <v>2470</v>
      </c>
      <c r="C41" s="186">
        <v>1989</v>
      </c>
      <c r="D41" s="189"/>
      <c r="E41" s="190">
        <v>8</v>
      </c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91">
        <v>3432</v>
      </c>
      <c r="R41" s="191">
        <v>4060</v>
      </c>
      <c r="S41" s="189"/>
      <c r="T41" s="189"/>
      <c r="U41" s="189"/>
      <c r="V41" s="191">
        <v>2079</v>
      </c>
      <c r="W41" s="189"/>
      <c r="X41" s="189"/>
      <c r="Y41" s="189"/>
      <c r="Z41" s="191">
        <v>1177</v>
      </c>
      <c r="AA41" s="189"/>
      <c r="AB41" s="189"/>
      <c r="AC41" s="190">
        <v>347</v>
      </c>
      <c r="AD41" s="191">
        <v>3278</v>
      </c>
      <c r="AE41" s="191">
        <v>1221</v>
      </c>
      <c r="AF41" s="189"/>
      <c r="AG41" s="191">
        <v>1594</v>
      </c>
      <c r="AH41" s="190">
        <v>373</v>
      </c>
      <c r="AI41" s="190">
        <v>532</v>
      </c>
      <c r="AJ41" s="190">
        <v>487</v>
      </c>
      <c r="AK41" s="191">
        <v>1583</v>
      </c>
      <c r="AL41" s="191">
        <v>1187</v>
      </c>
      <c r="AM41" s="190">
        <v>177</v>
      </c>
      <c r="AN41" s="190">
        <v>840</v>
      </c>
      <c r="AO41" s="191">
        <v>1568</v>
      </c>
      <c r="AP41" s="191">
        <v>1034</v>
      </c>
      <c r="AQ41" s="190">
        <v>620</v>
      </c>
      <c r="AR41" s="190">
        <v>742</v>
      </c>
      <c r="AS41" s="191">
        <v>1425</v>
      </c>
      <c r="AT41" s="191">
        <v>1604</v>
      </c>
      <c r="AU41" s="190">
        <v>643</v>
      </c>
      <c r="AV41" s="190">
        <v>970</v>
      </c>
      <c r="AW41" s="190">
        <v>547</v>
      </c>
      <c r="AX41" s="190">
        <v>852</v>
      </c>
      <c r="AY41" s="190">
        <v>390</v>
      </c>
      <c r="AZ41" s="191">
        <v>2184</v>
      </c>
      <c r="BA41" s="191">
        <v>1522</v>
      </c>
      <c r="BB41" s="190">
        <v>523</v>
      </c>
      <c r="BC41" s="190">
        <v>619</v>
      </c>
      <c r="BD41" s="190">
        <v>527</v>
      </c>
      <c r="BE41" s="190">
        <v>476</v>
      </c>
      <c r="BF41" s="189"/>
      <c r="BG41" s="190">
        <v>682</v>
      </c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91"/>
    </row>
    <row r="42" spans="1:101" ht="11.1" customHeight="1" x14ac:dyDescent="0.2">
      <c r="A42" s="188" t="s">
        <v>524</v>
      </c>
      <c r="B42" s="189"/>
      <c r="C42" s="192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90">
        <v>95</v>
      </c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</row>
    <row r="43" spans="1:101" ht="21.95" customHeight="1" x14ac:dyDescent="0.2">
      <c r="A43" s="188" t="s">
        <v>525</v>
      </c>
      <c r="B43" s="189"/>
      <c r="C43" s="192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90">
        <v>45</v>
      </c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</row>
    <row r="44" spans="1:101" ht="11.1" customHeight="1" x14ac:dyDescent="0.2">
      <c r="A44" s="188" t="s">
        <v>526</v>
      </c>
      <c r="B44" s="189"/>
      <c r="C44" s="192"/>
      <c r="D44" s="189"/>
      <c r="E44" s="191">
        <v>1040</v>
      </c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91">
        <v>1182</v>
      </c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</row>
    <row r="45" spans="1:101" ht="11.1" customHeight="1" x14ac:dyDescent="0.2">
      <c r="A45" s="188" t="s">
        <v>527</v>
      </c>
      <c r="B45" s="190">
        <v>487</v>
      </c>
      <c r="C45" s="186">
        <v>1439</v>
      </c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90">
        <v>250</v>
      </c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90">
        <v>73</v>
      </c>
      <c r="AM45" s="189"/>
      <c r="AN45" s="189"/>
      <c r="AO45" s="190">
        <v>68</v>
      </c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90">
        <v>116</v>
      </c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90"/>
    </row>
    <row r="46" spans="1:101" s="181" customFormat="1" ht="11.1" customHeight="1" x14ac:dyDescent="0.2">
      <c r="A46" s="188"/>
      <c r="B46" s="193"/>
      <c r="C46" s="194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3"/>
      <c r="BP46" s="193"/>
      <c r="BQ46" s="193"/>
      <c r="BR46" s="193"/>
      <c r="BS46" s="193"/>
      <c r="BT46" s="193"/>
      <c r="BU46" s="193"/>
      <c r="BV46" s="193"/>
      <c r="BW46" s="193"/>
      <c r="BX46" s="193"/>
      <c r="BY46" s="193"/>
      <c r="BZ46" s="193"/>
      <c r="CA46" s="193"/>
      <c r="CB46" s="193"/>
      <c r="CC46" s="193"/>
      <c r="CD46" s="193"/>
      <c r="CE46" s="193"/>
      <c r="CF46" s="193"/>
      <c r="CG46" s="193"/>
      <c r="CH46" s="193"/>
      <c r="CI46" s="193"/>
      <c r="CJ46" s="193"/>
      <c r="CK46" s="193"/>
      <c r="CL46" s="193"/>
      <c r="CM46" s="193"/>
      <c r="CN46" s="193"/>
      <c r="CO46" s="193"/>
      <c r="CP46" s="193"/>
      <c r="CQ46" s="193"/>
      <c r="CR46" s="193"/>
      <c r="CS46" s="193"/>
      <c r="CT46" s="193"/>
      <c r="CU46" s="193"/>
      <c r="CV46" s="193"/>
      <c r="CW46" s="193"/>
    </row>
    <row r="47" spans="1:101" ht="33" customHeight="1" x14ac:dyDescent="0.2">
      <c r="A47" s="185" t="s">
        <v>528</v>
      </c>
      <c r="B47" s="186">
        <v>6240</v>
      </c>
      <c r="C47" s="186">
        <v>3890</v>
      </c>
      <c r="D47" s="187">
        <v>104</v>
      </c>
      <c r="E47" s="186">
        <v>3137</v>
      </c>
      <c r="F47" s="186">
        <v>2008</v>
      </c>
      <c r="G47" s="187">
        <v>0</v>
      </c>
      <c r="H47" s="187">
        <v>0</v>
      </c>
      <c r="I47" s="186">
        <v>12095</v>
      </c>
      <c r="J47" s="186">
        <v>4499</v>
      </c>
      <c r="K47" s="186">
        <v>1680</v>
      </c>
      <c r="L47" s="186">
        <v>2416</v>
      </c>
      <c r="M47" s="187">
        <v>0</v>
      </c>
      <c r="N47" s="187">
        <v>494</v>
      </c>
      <c r="O47" s="187">
        <v>187</v>
      </c>
      <c r="P47" s="186">
        <v>7455</v>
      </c>
      <c r="Q47" s="186">
        <v>1231</v>
      </c>
      <c r="R47" s="186">
        <v>6167</v>
      </c>
      <c r="S47" s="186">
        <v>4554</v>
      </c>
      <c r="T47" s="186">
        <v>4777</v>
      </c>
      <c r="U47" s="187">
        <v>0</v>
      </c>
      <c r="V47" s="186">
        <v>3761</v>
      </c>
      <c r="W47" s="186">
        <v>1279</v>
      </c>
      <c r="X47" s="186">
        <v>2031</v>
      </c>
      <c r="Y47" s="187">
        <v>0</v>
      </c>
      <c r="Z47" s="186">
        <v>1722</v>
      </c>
      <c r="AA47" s="186">
        <v>1110</v>
      </c>
      <c r="AB47" s="187">
        <v>0</v>
      </c>
      <c r="AC47" s="187">
        <v>813</v>
      </c>
      <c r="AD47" s="186">
        <v>5012</v>
      </c>
      <c r="AE47" s="186">
        <v>2851</v>
      </c>
      <c r="AF47" s="187">
        <v>0</v>
      </c>
      <c r="AG47" s="186">
        <v>1385</v>
      </c>
      <c r="AH47" s="187">
        <v>410</v>
      </c>
      <c r="AI47" s="187">
        <v>470</v>
      </c>
      <c r="AJ47" s="187">
        <v>422</v>
      </c>
      <c r="AK47" s="186">
        <v>1647</v>
      </c>
      <c r="AL47" s="186">
        <v>1443</v>
      </c>
      <c r="AM47" s="187">
        <v>435</v>
      </c>
      <c r="AN47" s="187">
        <v>677</v>
      </c>
      <c r="AO47" s="186">
        <v>2037</v>
      </c>
      <c r="AP47" s="186">
        <v>1276</v>
      </c>
      <c r="AQ47" s="187">
        <v>470</v>
      </c>
      <c r="AR47" s="186">
        <v>1493</v>
      </c>
      <c r="AS47" s="187">
        <v>743</v>
      </c>
      <c r="AT47" s="186">
        <v>5415</v>
      </c>
      <c r="AU47" s="187">
        <v>704</v>
      </c>
      <c r="AV47" s="187">
        <v>693</v>
      </c>
      <c r="AW47" s="187">
        <v>696</v>
      </c>
      <c r="AX47" s="186">
        <v>1348</v>
      </c>
      <c r="AY47" s="187">
        <v>267</v>
      </c>
      <c r="AZ47" s="186">
        <v>2516</v>
      </c>
      <c r="BA47" s="186">
        <v>1928</v>
      </c>
      <c r="BB47" s="187">
        <v>734</v>
      </c>
      <c r="BC47" s="187">
        <v>625</v>
      </c>
      <c r="BD47" s="187">
        <v>532</v>
      </c>
      <c r="BE47" s="187">
        <v>696</v>
      </c>
      <c r="BF47" s="187">
        <v>242</v>
      </c>
      <c r="BG47" s="186">
        <v>1336</v>
      </c>
      <c r="BH47" s="187">
        <v>45</v>
      </c>
      <c r="BI47" s="187">
        <v>0</v>
      </c>
      <c r="BJ47" s="187">
        <v>129</v>
      </c>
      <c r="BK47" s="187">
        <v>0</v>
      </c>
      <c r="BL47" s="187">
        <v>50</v>
      </c>
      <c r="BM47" s="187">
        <v>492</v>
      </c>
      <c r="BN47" s="187">
        <v>0</v>
      </c>
      <c r="BO47" s="186">
        <v>2367</v>
      </c>
      <c r="BP47" s="187">
        <v>165</v>
      </c>
      <c r="BQ47" s="187">
        <v>0</v>
      </c>
      <c r="BR47" s="187">
        <v>0</v>
      </c>
      <c r="BS47" s="187">
        <v>0</v>
      </c>
      <c r="BT47" s="187">
        <v>0</v>
      </c>
      <c r="BU47" s="187">
        <v>0</v>
      </c>
      <c r="BV47" s="187">
        <v>0</v>
      </c>
      <c r="BW47" s="187">
        <v>0</v>
      </c>
      <c r="BX47" s="187">
        <v>0</v>
      </c>
      <c r="BY47" s="187">
        <v>0</v>
      </c>
      <c r="BZ47" s="187">
        <v>0</v>
      </c>
      <c r="CA47" s="187">
        <v>0</v>
      </c>
      <c r="CB47" s="187">
        <v>0</v>
      </c>
      <c r="CC47" s="187">
        <v>0</v>
      </c>
      <c r="CD47" s="187">
        <v>0</v>
      </c>
      <c r="CE47" s="187">
        <v>0</v>
      </c>
      <c r="CF47" s="187">
        <v>0</v>
      </c>
      <c r="CG47" s="187">
        <v>0</v>
      </c>
      <c r="CH47" s="187">
        <v>0</v>
      </c>
      <c r="CI47" s="187">
        <v>0</v>
      </c>
      <c r="CJ47" s="187">
        <v>211</v>
      </c>
      <c r="CK47" s="187">
        <v>0</v>
      </c>
      <c r="CL47" s="187">
        <v>0</v>
      </c>
      <c r="CM47" s="187">
        <v>0</v>
      </c>
      <c r="CN47" s="187">
        <v>56</v>
      </c>
      <c r="CO47" s="187">
        <v>0</v>
      </c>
      <c r="CP47" s="187">
        <v>938</v>
      </c>
      <c r="CQ47" s="187">
        <v>0</v>
      </c>
      <c r="CR47" s="187">
        <v>0</v>
      </c>
      <c r="CS47" s="187">
        <v>234</v>
      </c>
      <c r="CT47" s="187">
        <v>0</v>
      </c>
      <c r="CU47" s="187">
        <v>987</v>
      </c>
      <c r="CV47" s="187">
        <v>0</v>
      </c>
      <c r="CW47" s="186">
        <f>8+19540</f>
        <v>19548</v>
      </c>
    </row>
    <row r="48" spans="1:101" ht="44.1" customHeight="1" x14ac:dyDescent="0.2">
      <c r="A48" s="188" t="s">
        <v>488</v>
      </c>
      <c r="B48" s="189"/>
      <c r="C48" s="187">
        <v>509</v>
      </c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91">
        <v>4777</v>
      </c>
      <c r="U48" s="189"/>
      <c r="V48" s="189"/>
      <c r="W48" s="191">
        <v>1008</v>
      </c>
      <c r="X48" s="189"/>
      <c r="Y48" s="189"/>
      <c r="Z48" s="190">
        <v>178</v>
      </c>
      <c r="AA48" s="189"/>
      <c r="AB48" s="189"/>
      <c r="AC48" s="190">
        <v>13</v>
      </c>
      <c r="AD48" s="190">
        <v>202</v>
      </c>
      <c r="AE48" s="190">
        <v>362</v>
      </c>
      <c r="AF48" s="189"/>
      <c r="AG48" s="190">
        <v>58</v>
      </c>
      <c r="AH48" s="190">
        <v>15</v>
      </c>
      <c r="AI48" s="190">
        <v>9</v>
      </c>
      <c r="AJ48" s="190">
        <v>81</v>
      </c>
      <c r="AK48" s="190">
        <v>335</v>
      </c>
      <c r="AL48" s="190">
        <v>13</v>
      </c>
      <c r="AM48" s="190">
        <v>21</v>
      </c>
      <c r="AN48" s="189"/>
      <c r="AO48" s="190">
        <v>163</v>
      </c>
      <c r="AP48" s="190">
        <v>22</v>
      </c>
      <c r="AQ48" s="189"/>
      <c r="AR48" s="190">
        <v>59</v>
      </c>
      <c r="AS48" s="190">
        <v>14</v>
      </c>
      <c r="AT48" s="190">
        <v>108</v>
      </c>
      <c r="AU48" s="190">
        <v>4</v>
      </c>
      <c r="AV48" s="190">
        <v>2</v>
      </c>
      <c r="AW48" s="190">
        <v>59</v>
      </c>
      <c r="AX48" s="190">
        <v>1</v>
      </c>
      <c r="AY48" s="190">
        <v>3</v>
      </c>
      <c r="AZ48" s="190">
        <v>168</v>
      </c>
      <c r="BA48" s="190">
        <v>15</v>
      </c>
      <c r="BB48" s="190">
        <v>58</v>
      </c>
      <c r="BC48" s="190">
        <v>1</v>
      </c>
      <c r="BD48" s="190">
        <v>14</v>
      </c>
      <c r="BE48" s="189"/>
      <c r="BF48" s="190">
        <v>19</v>
      </c>
      <c r="BG48" s="190">
        <v>39</v>
      </c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</row>
    <row r="49" spans="1:101" ht="21.95" customHeight="1" x14ac:dyDescent="0.2">
      <c r="A49" s="188" t="s">
        <v>489</v>
      </c>
      <c r="B49" s="189"/>
      <c r="C49" s="187">
        <v>83</v>
      </c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90">
        <v>271</v>
      </c>
      <c r="X49" s="189"/>
      <c r="Y49" s="189"/>
      <c r="Z49" s="190">
        <v>1</v>
      </c>
      <c r="AA49" s="189"/>
      <c r="AB49" s="189"/>
      <c r="AC49" s="190">
        <v>28</v>
      </c>
      <c r="AD49" s="190">
        <v>186</v>
      </c>
      <c r="AE49" s="190">
        <v>80</v>
      </c>
      <c r="AF49" s="189"/>
      <c r="AG49" s="189"/>
      <c r="AH49" s="190">
        <v>18</v>
      </c>
      <c r="AI49" s="189"/>
      <c r="AJ49" s="189"/>
      <c r="AK49" s="190">
        <v>28</v>
      </c>
      <c r="AL49" s="189"/>
      <c r="AM49" s="189"/>
      <c r="AN49" s="189"/>
      <c r="AO49" s="190">
        <v>10</v>
      </c>
      <c r="AP49" s="190">
        <v>24</v>
      </c>
      <c r="AQ49" s="189"/>
      <c r="AR49" s="190">
        <v>9</v>
      </c>
      <c r="AS49" s="189"/>
      <c r="AT49" s="189"/>
      <c r="AU49" s="189"/>
      <c r="AV49" s="190">
        <v>30</v>
      </c>
      <c r="AW49" s="189"/>
      <c r="AX49" s="189"/>
      <c r="AY49" s="189"/>
      <c r="AZ49" s="189"/>
      <c r="BA49" s="190">
        <v>116</v>
      </c>
      <c r="BB49" s="189"/>
      <c r="BC49" s="190">
        <v>5</v>
      </c>
      <c r="BD49" s="190">
        <v>1</v>
      </c>
      <c r="BE49" s="189"/>
      <c r="BF49" s="189"/>
      <c r="BG49" s="190">
        <v>3</v>
      </c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</row>
    <row r="50" spans="1:101" ht="11.1" customHeight="1" x14ac:dyDescent="0.2">
      <c r="A50" s="188" t="s">
        <v>487</v>
      </c>
      <c r="B50" s="189"/>
      <c r="C50" s="192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</row>
    <row r="51" spans="1:101" ht="11.1" customHeight="1" x14ac:dyDescent="0.2">
      <c r="A51" s="188" t="s">
        <v>491</v>
      </c>
      <c r="B51" s="189"/>
      <c r="C51" s="192"/>
      <c r="D51" s="189"/>
      <c r="E51" s="190">
        <v>269</v>
      </c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</row>
    <row r="52" spans="1:101" ht="11.1" customHeight="1" x14ac:dyDescent="0.2">
      <c r="A52" s="188" t="s">
        <v>492</v>
      </c>
      <c r="B52" s="190">
        <v>398</v>
      </c>
      <c r="C52" s="192"/>
      <c r="D52" s="189"/>
      <c r="E52" s="190">
        <v>396</v>
      </c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90"/>
    </row>
    <row r="53" spans="1:101" ht="11.1" customHeight="1" x14ac:dyDescent="0.2">
      <c r="A53" s="188" t="s">
        <v>493</v>
      </c>
      <c r="B53" s="190">
        <v>286</v>
      </c>
      <c r="C53" s="192"/>
      <c r="D53" s="189"/>
      <c r="E53" s="190">
        <v>32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90"/>
    </row>
    <row r="54" spans="1:101" ht="11.1" customHeight="1" x14ac:dyDescent="0.2">
      <c r="A54" s="188" t="s">
        <v>494</v>
      </c>
      <c r="B54" s="189"/>
      <c r="C54" s="192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</row>
    <row r="55" spans="1:101" ht="11.1" customHeight="1" x14ac:dyDescent="0.2">
      <c r="A55" s="188" t="s">
        <v>495</v>
      </c>
      <c r="B55" s="189"/>
      <c r="C55" s="192"/>
      <c r="D55" s="189"/>
      <c r="E55" s="189"/>
      <c r="F55" s="189"/>
      <c r="G55" s="189"/>
      <c r="H55" s="189"/>
      <c r="I55" s="189"/>
      <c r="J55" s="189"/>
      <c r="K55" s="191">
        <v>1680</v>
      </c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</row>
    <row r="56" spans="1:101" ht="11.1" customHeight="1" x14ac:dyDescent="0.2">
      <c r="A56" s="188" t="s">
        <v>496</v>
      </c>
      <c r="B56" s="189"/>
      <c r="C56" s="192"/>
      <c r="D56" s="189"/>
      <c r="E56" s="190">
        <v>774</v>
      </c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</row>
    <row r="57" spans="1:101" ht="11.1" customHeight="1" x14ac:dyDescent="0.2">
      <c r="A57" s="188" t="s">
        <v>497</v>
      </c>
      <c r="B57" s="189"/>
      <c r="C57" s="192"/>
      <c r="D57" s="189"/>
      <c r="E57" s="190">
        <v>309</v>
      </c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</row>
    <row r="58" spans="1:101" ht="11.1" customHeight="1" x14ac:dyDescent="0.2">
      <c r="A58" s="188" t="s">
        <v>498</v>
      </c>
      <c r="B58" s="189"/>
      <c r="C58" s="192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</row>
    <row r="59" spans="1:101" ht="11.1" customHeight="1" x14ac:dyDescent="0.2">
      <c r="A59" s="188" t="s">
        <v>499</v>
      </c>
      <c r="B59" s="189"/>
      <c r="C59" s="192"/>
      <c r="D59" s="189"/>
      <c r="E59" s="190">
        <v>150</v>
      </c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90">
        <v>789</v>
      </c>
      <c r="T59" s="189"/>
      <c r="U59" s="189"/>
      <c r="V59" s="189"/>
      <c r="W59" s="189"/>
      <c r="X59" s="190">
        <v>86</v>
      </c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</row>
    <row r="60" spans="1:101" ht="11.1" customHeight="1" x14ac:dyDescent="0.2">
      <c r="A60" s="188" t="s">
        <v>500</v>
      </c>
      <c r="B60" s="189"/>
      <c r="C60" s="192"/>
      <c r="D60" s="189"/>
      <c r="E60" s="190">
        <v>65</v>
      </c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90">
        <v>220</v>
      </c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</row>
    <row r="61" spans="1:101" ht="11.1" customHeight="1" x14ac:dyDescent="0.2">
      <c r="A61" s="188" t="s">
        <v>501</v>
      </c>
      <c r="B61" s="189"/>
      <c r="C61" s="192"/>
      <c r="D61" s="189"/>
      <c r="E61" s="189"/>
      <c r="F61" s="189"/>
      <c r="G61" s="189"/>
      <c r="H61" s="189"/>
      <c r="I61" s="189"/>
      <c r="J61" s="189"/>
      <c r="K61" s="189"/>
      <c r="L61" s="191">
        <v>2416</v>
      </c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90">
        <v>68</v>
      </c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</row>
    <row r="62" spans="1:101" ht="11.1" customHeight="1" x14ac:dyDescent="0.2">
      <c r="A62" s="188" t="s">
        <v>502</v>
      </c>
      <c r="B62" s="189"/>
      <c r="C62" s="192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90">
        <v>149</v>
      </c>
      <c r="S62" s="189"/>
      <c r="T62" s="189"/>
      <c r="U62" s="189"/>
      <c r="V62" s="190">
        <v>323</v>
      </c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90">
        <v>6</v>
      </c>
      <c r="AU62" s="189"/>
      <c r="AV62" s="189"/>
      <c r="AW62" s="189"/>
      <c r="AX62" s="189"/>
      <c r="AY62" s="189"/>
      <c r="AZ62" s="189"/>
      <c r="BA62" s="190">
        <v>165</v>
      </c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</row>
    <row r="63" spans="1:101" ht="11.1" customHeight="1" x14ac:dyDescent="0.2">
      <c r="A63" s="188" t="s">
        <v>503</v>
      </c>
      <c r="B63" s="189"/>
      <c r="C63" s="192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</row>
    <row r="64" spans="1:101" ht="11.1" customHeight="1" x14ac:dyDescent="0.2">
      <c r="A64" s="188" t="s">
        <v>505</v>
      </c>
      <c r="B64" s="190">
        <v>638</v>
      </c>
      <c r="C64" s="187">
        <v>72</v>
      </c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90">
        <v>750</v>
      </c>
      <c r="Q64" s="189"/>
      <c r="R64" s="191">
        <v>1855</v>
      </c>
      <c r="S64" s="189"/>
      <c r="T64" s="189"/>
      <c r="U64" s="189"/>
      <c r="V64" s="189"/>
      <c r="W64" s="189"/>
      <c r="X64" s="190">
        <v>274</v>
      </c>
      <c r="Y64" s="189"/>
      <c r="Z64" s="190">
        <v>994</v>
      </c>
      <c r="AA64" s="190">
        <v>68</v>
      </c>
      <c r="AB64" s="189"/>
      <c r="AC64" s="189"/>
      <c r="AD64" s="190">
        <v>351</v>
      </c>
      <c r="AE64" s="189"/>
      <c r="AF64" s="189"/>
      <c r="AG64" s="190">
        <v>93</v>
      </c>
      <c r="AH64" s="190">
        <v>1</v>
      </c>
      <c r="AI64" s="189"/>
      <c r="AJ64" s="189"/>
      <c r="AK64" s="189"/>
      <c r="AL64" s="190">
        <v>202</v>
      </c>
      <c r="AM64" s="189"/>
      <c r="AN64" s="190">
        <v>102</v>
      </c>
      <c r="AO64" s="190">
        <v>92</v>
      </c>
      <c r="AP64" s="190">
        <v>485</v>
      </c>
      <c r="AQ64" s="190">
        <v>132</v>
      </c>
      <c r="AR64" s="189"/>
      <c r="AS64" s="189"/>
      <c r="AT64" s="190">
        <v>1</v>
      </c>
      <c r="AU64" s="190">
        <v>56</v>
      </c>
      <c r="AV64" s="189"/>
      <c r="AW64" s="190">
        <v>66</v>
      </c>
      <c r="AX64" s="189"/>
      <c r="AY64" s="190">
        <v>131</v>
      </c>
      <c r="AZ64" s="189"/>
      <c r="BA64" s="189"/>
      <c r="BB64" s="190">
        <v>140</v>
      </c>
      <c r="BC64" s="190">
        <v>76</v>
      </c>
      <c r="BD64" s="189"/>
      <c r="BE64" s="190">
        <v>11</v>
      </c>
      <c r="BF64" s="190">
        <v>28</v>
      </c>
      <c r="BG64" s="190">
        <v>279</v>
      </c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90"/>
    </row>
    <row r="65" spans="1:101" ht="11.1" customHeight="1" x14ac:dyDescent="0.2">
      <c r="A65" s="188" t="s">
        <v>506</v>
      </c>
      <c r="B65" s="189"/>
      <c r="C65" s="192"/>
      <c r="D65" s="189"/>
      <c r="E65" s="190">
        <v>16</v>
      </c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90">
        <v>139</v>
      </c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</row>
    <row r="66" spans="1:101" ht="11.1" customHeight="1" x14ac:dyDescent="0.2">
      <c r="A66" s="188" t="s">
        <v>507</v>
      </c>
      <c r="B66" s="189"/>
      <c r="C66" s="192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</row>
    <row r="67" spans="1:101" ht="11.1" customHeight="1" x14ac:dyDescent="0.2">
      <c r="A67" s="188" t="s">
        <v>508</v>
      </c>
      <c r="B67" s="189"/>
      <c r="C67" s="192"/>
      <c r="D67" s="189"/>
      <c r="E67" s="190">
        <v>343</v>
      </c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90">
        <v>216</v>
      </c>
      <c r="AA67" s="189"/>
      <c r="AB67" s="189"/>
      <c r="AC67" s="190">
        <v>76</v>
      </c>
      <c r="AD67" s="189"/>
      <c r="AE67" s="190">
        <v>291</v>
      </c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91">
        <v>2367</v>
      </c>
      <c r="BP67" s="190">
        <v>165</v>
      </c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</row>
    <row r="68" spans="1:101" ht="11.1" customHeight="1" x14ac:dyDescent="0.2">
      <c r="A68" s="188" t="s">
        <v>509</v>
      </c>
      <c r="B68" s="189"/>
      <c r="C68" s="192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90">
        <v>28</v>
      </c>
      <c r="AH68" s="189"/>
      <c r="AI68" s="189"/>
      <c r="AJ68" s="189"/>
      <c r="AK68" s="189"/>
      <c r="AL68" s="189"/>
      <c r="AM68" s="189"/>
      <c r="AN68" s="189"/>
      <c r="AO68" s="190">
        <v>72</v>
      </c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90">
        <v>36</v>
      </c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</row>
    <row r="69" spans="1:101" ht="11.1" customHeight="1" x14ac:dyDescent="0.2">
      <c r="A69" s="188" t="s">
        <v>510</v>
      </c>
      <c r="B69" s="189"/>
      <c r="C69" s="192"/>
      <c r="D69" s="189"/>
      <c r="E69" s="189"/>
      <c r="F69" s="189"/>
      <c r="G69" s="189"/>
      <c r="H69" s="189"/>
      <c r="I69" s="191">
        <v>11040</v>
      </c>
      <c r="J69" s="191">
        <v>4499</v>
      </c>
      <c r="K69" s="189"/>
      <c r="L69" s="189"/>
      <c r="M69" s="189"/>
      <c r="N69" s="189"/>
      <c r="O69" s="189"/>
      <c r="P69" s="191">
        <v>1642</v>
      </c>
      <c r="Q69" s="189"/>
      <c r="R69" s="191">
        <v>1708</v>
      </c>
      <c r="S69" s="189"/>
      <c r="T69" s="189"/>
      <c r="U69" s="189"/>
      <c r="V69" s="189"/>
      <c r="W69" s="189"/>
      <c r="X69" s="189"/>
      <c r="Y69" s="189"/>
      <c r="Z69" s="190">
        <v>104</v>
      </c>
      <c r="AA69" s="189"/>
      <c r="AB69" s="189"/>
      <c r="AC69" s="189"/>
      <c r="AD69" s="190">
        <v>827</v>
      </c>
      <c r="AE69" s="190">
        <v>861</v>
      </c>
      <c r="AF69" s="189"/>
      <c r="AG69" s="190">
        <v>171</v>
      </c>
      <c r="AH69" s="189"/>
      <c r="AI69" s="189"/>
      <c r="AJ69" s="189"/>
      <c r="AK69" s="189"/>
      <c r="AL69" s="189"/>
      <c r="AM69" s="189"/>
      <c r="AN69" s="189"/>
      <c r="AO69" s="190">
        <v>100</v>
      </c>
      <c r="AP69" s="190">
        <v>136</v>
      </c>
      <c r="AQ69" s="189"/>
      <c r="AR69" s="190">
        <v>480</v>
      </c>
      <c r="AS69" s="190">
        <v>157</v>
      </c>
      <c r="AT69" s="191">
        <v>2586</v>
      </c>
      <c r="AU69" s="189"/>
      <c r="AV69" s="189"/>
      <c r="AW69" s="189"/>
      <c r="AX69" s="190">
        <v>101</v>
      </c>
      <c r="AY69" s="189"/>
      <c r="AZ69" s="190">
        <v>567</v>
      </c>
      <c r="BA69" s="190">
        <v>171</v>
      </c>
      <c r="BB69" s="189"/>
      <c r="BC69" s="189"/>
      <c r="BD69" s="189"/>
      <c r="BE69" s="190">
        <v>172</v>
      </c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</row>
    <row r="70" spans="1:101" ht="11.1" customHeight="1" x14ac:dyDescent="0.2">
      <c r="A70" s="188" t="s">
        <v>512</v>
      </c>
      <c r="B70" s="191">
        <v>3671</v>
      </c>
      <c r="C70" s="192"/>
      <c r="D70" s="189"/>
      <c r="E70" s="190">
        <v>527</v>
      </c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90">
        <v>628</v>
      </c>
      <c r="R70" s="189"/>
      <c r="S70" s="191">
        <v>1064</v>
      </c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90">
        <v>19</v>
      </c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91"/>
    </row>
    <row r="71" spans="1:101" ht="11.1" customHeight="1" x14ac:dyDescent="0.2">
      <c r="A71" s="188" t="s">
        <v>513</v>
      </c>
      <c r="B71" s="189"/>
      <c r="C71" s="192"/>
      <c r="D71" s="189"/>
      <c r="E71" s="190">
        <v>3</v>
      </c>
      <c r="F71" s="189"/>
      <c r="G71" s="189"/>
      <c r="H71" s="189"/>
      <c r="I71" s="189"/>
      <c r="J71" s="189"/>
      <c r="K71" s="189"/>
      <c r="L71" s="189"/>
      <c r="M71" s="189"/>
      <c r="N71" s="189"/>
      <c r="O71" s="190">
        <v>72</v>
      </c>
      <c r="P71" s="189"/>
      <c r="Q71" s="189"/>
      <c r="R71" s="189"/>
      <c r="S71" s="191">
        <v>1525</v>
      </c>
      <c r="T71" s="189"/>
      <c r="U71" s="189"/>
      <c r="V71" s="189"/>
      <c r="W71" s="189"/>
      <c r="X71" s="191">
        <v>1589</v>
      </c>
      <c r="Y71" s="189"/>
      <c r="Z71" s="189"/>
      <c r="AA71" s="191">
        <v>1042</v>
      </c>
      <c r="AB71" s="189"/>
      <c r="AC71" s="190">
        <v>61</v>
      </c>
      <c r="AD71" s="190">
        <v>319</v>
      </c>
      <c r="AE71" s="190">
        <v>129</v>
      </c>
      <c r="AF71" s="189"/>
      <c r="AG71" s="190">
        <v>39</v>
      </c>
      <c r="AH71" s="190">
        <v>15</v>
      </c>
      <c r="AI71" s="190">
        <v>55</v>
      </c>
      <c r="AJ71" s="190">
        <v>17</v>
      </c>
      <c r="AK71" s="190">
        <v>460</v>
      </c>
      <c r="AL71" s="190">
        <v>248</v>
      </c>
      <c r="AM71" s="189"/>
      <c r="AN71" s="190">
        <v>17</v>
      </c>
      <c r="AO71" s="190">
        <v>326</v>
      </c>
      <c r="AP71" s="190">
        <v>61</v>
      </c>
      <c r="AQ71" s="190">
        <v>88</v>
      </c>
      <c r="AR71" s="189"/>
      <c r="AS71" s="190">
        <v>15</v>
      </c>
      <c r="AT71" s="190">
        <v>162</v>
      </c>
      <c r="AU71" s="190">
        <v>39</v>
      </c>
      <c r="AV71" s="190">
        <v>11</v>
      </c>
      <c r="AW71" s="190">
        <v>231</v>
      </c>
      <c r="AX71" s="189"/>
      <c r="AY71" s="189"/>
      <c r="AZ71" s="190">
        <v>92</v>
      </c>
      <c r="BA71" s="190">
        <v>313</v>
      </c>
      <c r="BB71" s="190">
        <v>115</v>
      </c>
      <c r="BC71" s="190">
        <v>22</v>
      </c>
      <c r="BD71" s="190">
        <v>3</v>
      </c>
      <c r="BE71" s="190">
        <v>75</v>
      </c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</row>
    <row r="72" spans="1:101" ht="11.1" customHeight="1" x14ac:dyDescent="0.2">
      <c r="A72" s="188" t="s">
        <v>514</v>
      </c>
      <c r="B72" s="189"/>
      <c r="C72" s="192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90">
        <v>279</v>
      </c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</row>
    <row r="73" spans="1:101" ht="11.1" customHeight="1" x14ac:dyDescent="0.2">
      <c r="A73" s="188" t="s">
        <v>516</v>
      </c>
      <c r="B73" s="191">
        <v>1042</v>
      </c>
      <c r="C73" s="192"/>
      <c r="D73" s="189"/>
      <c r="E73" s="190">
        <v>253</v>
      </c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91"/>
    </row>
    <row r="74" spans="1:101" ht="11.1" customHeight="1" x14ac:dyDescent="0.2">
      <c r="A74" s="188" t="s">
        <v>517</v>
      </c>
      <c r="B74" s="189"/>
      <c r="C74" s="192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90">
        <v>34</v>
      </c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</row>
    <row r="75" spans="1:101" ht="11.1" customHeight="1" x14ac:dyDescent="0.2">
      <c r="A75" s="188" t="s">
        <v>518</v>
      </c>
      <c r="B75" s="189"/>
      <c r="C75" s="186">
        <v>1407</v>
      </c>
      <c r="D75" s="190">
        <v>104</v>
      </c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90">
        <v>115</v>
      </c>
      <c r="P75" s="191">
        <v>4691</v>
      </c>
      <c r="Q75" s="189"/>
      <c r="R75" s="191">
        <v>1586</v>
      </c>
      <c r="S75" s="189"/>
      <c r="T75" s="189"/>
      <c r="U75" s="189"/>
      <c r="V75" s="191">
        <v>2780</v>
      </c>
      <c r="W75" s="189"/>
      <c r="X75" s="189"/>
      <c r="Y75" s="189"/>
      <c r="Z75" s="190">
        <v>93</v>
      </c>
      <c r="AA75" s="189"/>
      <c r="AB75" s="189"/>
      <c r="AC75" s="190">
        <v>521</v>
      </c>
      <c r="AD75" s="191">
        <v>2391</v>
      </c>
      <c r="AE75" s="190">
        <v>712</v>
      </c>
      <c r="AF75" s="189"/>
      <c r="AG75" s="190">
        <v>958</v>
      </c>
      <c r="AH75" s="190">
        <v>330</v>
      </c>
      <c r="AI75" s="190">
        <v>342</v>
      </c>
      <c r="AJ75" s="190">
        <v>163</v>
      </c>
      <c r="AK75" s="190">
        <v>677</v>
      </c>
      <c r="AL75" s="190">
        <v>869</v>
      </c>
      <c r="AM75" s="190">
        <v>300</v>
      </c>
      <c r="AN75" s="190">
        <v>424</v>
      </c>
      <c r="AO75" s="190">
        <v>981</v>
      </c>
      <c r="AP75" s="190">
        <v>465</v>
      </c>
      <c r="AQ75" s="190">
        <v>131</v>
      </c>
      <c r="AR75" s="190">
        <v>861</v>
      </c>
      <c r="AS75" s="190">
        <v>451</v>
      </c>
      <c r="AT75" s="191">
        <v>2552</v>
      </c>
      <c r="AU75" s="190">
        <v>605</v>
      </c>
      <c r="AV75" s="190">
        <v>612</v>
      </c>
      <c r="AW75" s="190">
        <v>289</v>
      </c>
      <c r="AX75" s="191">
        <v>1143</v>
      </c>
      <c r="AY75" s="190">
        <v>133</v>
      </c>
      <c r="AZ75" s="191">
        <v>1350</v>
      </c>
      <c r="BA75" s="191">
        <v>1112</v>
      </c>
      <c r="BB75" s="190">
        <v>359</v>
      </c>
      <c r="BC75" s="190">
        <v>435</v>
      </c>
      <c r="BD75" s="190">
        <v>486</v>
      </c>
      <c r="BE75" s="190">
        <v>418</v>
      </c>
      <c r="BF75" s="190">
        <v>163</v>
      </c>
      <c r="BG75" s="190">
        <v>925</v>
      </c>
      <c r="BH75" s="190">
        <v>45</v>
      </c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90">
        <v>56</v>
      </c>
      <c r="CO75" s="189"/>
      <c r="CP75" s="190">
        <v>938</v>
      </c>
      <c r="CQ75" s="189"/>
      <c r="CR75" s="189"/>
      <c r="CS75" s="189"/>
      <c r="CT75" s="189"/>
      <c r="CU75" s="190">
        <v>987</v>
      </c>
      <c r="CV75" s="189"/>
      <c r="CW75" s="189"/>
    </row>
    <row r="76" spans="1:101" ht="11.1" customHeight="1" x14ac:dyDescent="0.2">
      <c r="A76" s="188" t="s">
        <v>519</v>
      </c>
      <c r="B76" s="189"/>
      <c r="C76" s="192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</row>
    <row r="77" spans="1:101" ht="11.1" customHeight="1" x14ac:dyDescent="0.2">
      <c r="A77" s="188" t="s">
        <v>520</v>
      </c>
      <c r="B77" s="189"/>
      <c r="C77" s="192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</row>
    <row r="78" spans="1:101" ht="11.1" customHeight="1" x14ac:dyDescent="0.2">
      <c r="A78" s="188" t="s">
        <v>521</v>
      </c>
      <c r="B78" s="189"/>
      <c r="C78" s="192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90">
        <v>571</v>
      </c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90">
        <v>6</v>
      </c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</row>
    <row r="79" spans="1:101" ht="11.1" customHeight="1" x14ac:dyDescent="0.2">
      <c r="A79" s="188" t="s">
        <v>522</v>
      </c>
      <c r="B79" s="189"/>
      <c r="C79" s="192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90">
        <v>34</v>
      </c>
      <c r="W79" s="189"/>
      <c r="X79" s="189"/>
      <c r="Y79" s="189"/>
      <c r="Z79" s="189"/>
      <c r="AA79" s="189"/>
      <c r="AB79" s="189"/>
      <c r="AC79" s="189"/>
      <c r="AD79" s="190">
        <v>4</v>
      </c>
      <c r="AE79" s="190">
        <v>6</v>
      </c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</row>
    <row r="80" spans="1:101" ht="11.1" customHeight="1" x14ac:dyDescent="0.2">
      <c r="A80" s="188" t="s">
        <v>523</v>
      </c>
      <c r="B80" s="189"/>
      <c r="C80" s="187">
        <v>291</v>
      </c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90">
        <v>276</v>
      </c>
      <c r="Q80" s="189"/>
      <c r="R80" s="190">
        <v>693</v>
      </c>
      <c r="S80" s="189"/>
      <c r="T80" s="189"/>
      <c r="U80" s="189"/>
      <c r="V80" s="190">
        <v>47</v>
      </c>
      <c r="W80" s="189"/>
      <c r="X80" s="189"/>
      <c r="Y80" s="189"/>
      <c r="Z80" s="190">
        <v>136</v>
      </c>
      <c r="AA80" s="189"/>
      <c r="AB80" s="189"/>
      <c r="AC80" s="190">
        <v>114</v>
      </c>
      <c r="AD80" s="190">
        <v>245</v>
      </c>
      <c r="AE80" s="190">
        <v>37</v>
      </c>
      <c r="AF80" s="189"/>
      <c r="AG80" s="190">
        <v>38</v>
      </c>
      <c r="AH80" s="190">
        <v>31</v>
      </c>
      <c r="AI80" s="190">
        <v>64</v>
      </c>
      <c r="AJ80" s="190">
        <v>161</v>
      </c>
      <c r="AK80" s="190">
        <v>147</v>
      </c>
      <c r="AL80" s="190">
        <v>43</v>
      </c>
      <c r="AM80" s="190">
        <v>114</v>
      </c>
      <c r="AN80" s="190">
        <v>134</v>
      </c>
      <c r="AO80" s="190">
        <v>251</v>
      </c>
      <c r="AP80" s="190">
        <v>83</v>
      </c>
      <c r="AQ80" s="190">
        <v>119</v>
      </c>
      <c r="AR80" s="190">
        <v>84</v>
      </c>
      <c r="AS80" s="190">
        <v>106</v>
      </c>
      <c r="AT80" s="189"/>
      <c r="AU80" s="189"/>
      <c r="AV80" s="190">
        <v>38</v>
      </c>
      <c r="AW80" s="190">
        <v>51</v>
      </c>
      <c r="AX80" s="190">
        <v>103</v>
      </c>
      <c r="AY80" s="189"/>
      <c r="AZ80" s="190">
        <v>339</v>
      </c>
      <c r="BA80" s="189"/>
      <c r="BB80" s="190">
        <v>62</v>
      </c>
      <c r="BC80" s="190">
        <v>86</v>
      </c>
      <c r="BD80" s="190">
        <v>28</v>
      </c>
      <c r="BE80" s="190">
        <v>20</v>
      </c>
      <c r="BF80" s="189"/>
      <c r="BG80" s="190">
        <v>84</v>
      </c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</row>
    <row r="81" spans="1:101" ht="11.1" customHeight="1" x14ac:dyDescent="0.2">
      <c r="A81" s="188" t="s">
        <v>524</v>
      </c>
      <c r="B81" s="189"/>
      <c r="C81" s="192"/>
      <c r="D81" s="189"/>
      <c r="E81" s="189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</row>
    <row r="82" spans="1:101" ht="11.1" customHeight="1" x14ac:dyDescent="0.2">
      <c r="A82" s="188" t="s">
        <v>526</v>
      </c>
      <c r="B82" s="189"/>
      <c r="C82" s="192"/>
      <c r="D82" s="189"/>
      <c r="E82" s="189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</row>
    <row r="83" spans="1:101" ht="11.1" customHeight="1" x14ac:dyDescent="0.2">
      <c r="A83" s="188" t="s">
        <v>527</v>
      </c>
      <c r="B83" s="190">
        <v>32</v>
      </c>
      <c r="C83" s="187">
        <v>36</v>
      </c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90">
        <v>62</v>
      </c>
      <c r="Q83" s="189"/>
      <c r="R83" s="189"/>
      <c r="S83" s="189"/>
      <c r="T83" s="189"/>
      <c r="U83" s="189"/>
      <c r="V83" s="190">
        <v>339</v>
      </c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90">
        <v>42</v>
      </c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90"/>
    </row>
    <row r="84" spans="1:101" ht="21.95" customHeight="1" x14ac:dyDescent="0.2">
      <c r="A84" s="188" t="s">
        <v>490</v>
      </c>
      <c r="B84" s="189"/>
      <c r="C84" s="186">
        <v>1032</v>
      </c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90">
        <v>211</v>
      </c>
      <c r="CK84" s="189"/>
      <c r="CL84" s="189"/>
      <c r="CM84" s="189"/>
      <c r="CN84" s="189"/>
      <c r="CO84" s="189"/>
      <c r="CP84" s="189"/>
      <c r="CQ84" s="189"/>
      <c r="CR84" s="189"/>
      <c r="CS84" s="190">
        <v>234</v>
      </c>
      <c r="CT84" s="189"/>
      <c r="CU84" s="189"/>
      <c r="CV84" s="189"/>
      <c r="CW84" s="189"/>
    </row>
    <row r="85" spans="1:101" ht="11.1" customHeight="1" x14ac:dyDescent="0.2">
      <c r="A85" s="188" t="s">
        <v>504</v>
      </c>
      <c r="B85" s="190">
        <v>173</v>
      </c>
      <c r="C85" s="187">
        <v>460</v>
      </c>
      <c r="D85" s="189"/>
      <c r="E85" s="189"/>
      <c r="F85" s="191">
        <v>2008</v>
      </c>
      <c r="G85" s="189"/>
      <c r="H85" s="189"/>
      <c r="I85" s="189"/>
      <c r="J85" s="189"/>
      <c r="K85" s="189"/>
      <c r="L85" s="189"/>
      <c r="M85" s="189"/>
      <c r="N85" s="190">
        <v>494</v>
      </c>
      <c r="O85" s="189"/>
      <c r="P85" s="189"/>
      <c r="Q85" s="189"/>
      <c r="R85" s="190">
        <v>176</v>
      </c>
      <c r="S85" s="190">
        <v>956</v>
      </c>
      <c r="T85" s="189"/>
      <c r="U85" s="189"/>
      <c r="V85" s="189"/>
      <c r="W85" s="189"/>
      <c r="X85" s="190">
        <v>80</v>
      </c>
      <c r="Y85" s="189"/>
      <c r="Z85" s="189"/>
      <c r="AA85" s="189"/>
      <c r="AB85" s="189"/>
      <c r="AC85" s="189"/>
      <c r="AD85" s="190">
        <v>251</v>
      </c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90">
        <v>129</v>
      </c>
      <c r="BK85" s="189"/>
      <c r="BL85" s="190">
        <v>50</v>
      </c>
      <c r="BM85" s="190">
        <v>492</v>
      </c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90"/>
    </row>
    <row r="86" spans="1:101" ht="21.95" customHeight="1" x14ac:dyDescent="0.2">
      <c r="A86" s="188" t="s">
        <v>511</v>
      </c>
      <c r="B86" s="189"/>
      <c r="C86" s="192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90">
        <v>32</v>
      </c>
      <c r="R86" s="189"/>
      <c r="S86" s="189"/>
      <c r="T86" s="189"/>
      <c r="U86" s="189"/>
      <c r="V86" s="190">
        <v>99</v>
      </c>
      <c r="W86" s="189"/>
      <c r="X86" s="190">
        <v>2</v>
      </c>
      <c r="Y86" s="189"/>
      <c r="Z86" s="189"/>
      <c r="AA86" s="189"/>
      <c r="AB86" s="189"/>
      <c r="AC86" s="189"/>
      <c r="AD86" s="190">
        <v>236</v>
      </c>
      <c r="AE86" s="190">
        <v>75</v>
      </c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90">
        <v>32</v>
      </c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</row>
    <row r="87" spans="1:101" ht="11.1" customHeight="1" x14ac:dyDescent="0.2">
      <c r="A87" s="188" t="s">
        <v>515</v>
      </c>
      <c r="B87" s="189"/>
      <c r="C87" s="192"/>
      <c r="D87" s="189"/>
      <c r="E87" s="189"/>
      <c r="F87" s="189"/>
      <c r="G87" s="189"/>
      <c r="H87" s="189"/>
      <c r="I87" s="191">
        <v>1055</v>
      </c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</row>
    <row r="88" spans="1:101" ht="21.95" customHeight="1" x14ac:dyDescent="0.2">
      <c r="A88" s="188" t="s">
        <v>525</v>
      </c>
      <c r="B88" s="189"/>
      <c r="C88" s="192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</row>
    <row r="89" spans="1:101" s="181" customFormat="1" ht="11.1" customHeight="1" x14ac:dyDescent="0.2">
      <c r="A89" s="188"/>
      <c r="B89" s="193"/>
      <c r="C89" s="194"/>
      <c r="D89" s="193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  <c r="BJ89" s="193"/>
      <c r="BK89" s="193"/>
      <c r="BL89" s="193"/>
      <c r="BM89" s="193"/>
      <c r="BN89" s="193"/>
      <c r="BO89" s="193"/>
      <c r="BP89" s="193"/>
      <c r="BQ89" s="193"/>
      <c r="BR89" s="193"/>
      <c r="BS89" s="193"/>
      <c r="BT89" s="193"/>
      <c r="BU89" s="193"/>
      <c r="BV89" s="193"/>
      <c r="BW89" s="193"/>
      <c r="BX89" s="193"/>
      <c r="BY89" s="193"/>
      <c r="BZ89" s="193"/>
      <c r="CA89" s="193"/>
      <c r="CB89" s="193"/>
      <c r="CC89" s="193"/>
      <c r="CD89" s="193"/>
      <c r="CE89" s="193"/>
      <c r="CF89" s="193"/>
      <c r="CG89" s="193"/>
      <c r="CH89" s="193"/>
      <c r="CI89" s="193"/>
      <c r="CJ89" s="193"/>
      <c r="CK89" s="193"/>
      <c r="CL89" s="193"/>
      <c r="CM89" s="193"/>
      <c r="CN89" s="193"/>
      <c r="CO89" s="193"/>
      <c r="CP89" s="193"/>
      <c r="CQ89" s="193"/>
      <c r="CR89" s="193"/>
      <c r="CS89" s="193"/>
      <c r="CT89" s="193"/>
      <c r="CU89" s="193"/>
      <c r="CV89" s="193"/>
      <c r="CW89" s="193"/>
    </row>
    <row r="90" spans="1:101" s="181" customFormat="1" ht="21.95" customHeight="1" x14ac:dyDescent="0.2">
      <c r="A90" s="185" t="s">
        <v>529</v>
      </c>
      <c r="B90" s="186">
        <f>B92+B144+B146</f>
        <v>163269</v>
      </c>
      <c r="C90" s="186">
        <f t="shared" ref="C90:BN90" si="0">C92+C144+C146</f>
        <v>342536</v>
      </c>
      <c r="D90" s="186">
        <f t="shared" si="0"/>
        <v>38041</v>
      </c>
      <c r="E90" s="186">
        <f t="shared" si="0"/>
        <v>142191</v>
      </c>
      <c r="F90" s="186">
        <f t="shared" si="0"/>
        <v>4408</v>
      </c>
      <c r="G90" s="186">
        <f t="shared" si="0"/>
        <v>500</v>
      </c>
      <c r="H90" s="186">
        <f t="shared" si="0"/>
        <v>227746</v>
      </c>
      <c r="I90" s="186">
        <f t="shared" si="0"/>
        <v>183213</v>
      </c>
      <c r="J90" s="186">
        <f t="shared" si="0"/>
        <v>65511</v>
      </c>
      <c r="K90" s="186">
        <f t="shared" si="0"/>
        <v>11510</v>
      </c>
      <c r="L90" s="186">
        <f t="shared" si="0"/>
        <v>22216</v>
      </c>
      <c r="M90" s="186">
        <f t="shared" si="0"/>
        <v>19087</v>
      </c>
      <c r="N90" s="186">
        <f t="shared" si="0"/>
        <v>7800</v>
      </c>
      <c r="O90" s="186">
        <f t="shared" si="0"/>
        <v>31902</v>
      </c>
      <c r="P90" s="186">
        <f t="shared" si="0"/>
        <v>750232</v>
      </c>
      <c r="Q90" s="186">
        <f t="shared" si="0"/>
        <v>18815</v>
      </c>
      <c r="R90" s="186">
        <f t="shared" si="0"/>
        <v>727843</v>
      </c>
      <c r="S90" s="186">
        <f t="shared" si="0"/>
        <v>1056565</v>
      </c>
      <c r="T90" s="186">
        <f t="shared" si="0"/>
        <v>183858</v>
      </c>
      <c r="U90" s="186">
        <f t="shared" si="0"/>
        <v>0</v>
      </c>
      <c r="V90" s="186">
        <f t="shared" si="0"/>
        <v>642066</v>
      </c>
      <c r="W90" s="186">
        <f t="shared" si="0"/>
        <v>68624</v>
      </c>
      <c r="X90" s="186">
        <f t="shared" si="0"/>
        <v>347581</v>
      </c>
      <c r="Y90" s="186">
        <f t="shared" si="0"/>
        <v>48903</v>
      </c>
      <c r="Z90" s="186">
        <f t="shared" si="0"/>
        <v>353677</v>
      </c>
      <c r="AA90" s="186">
        <f t="shared" si="0"/>
        <v>126069</v>
      </c>
      <c r="AB90" s="186">
        <f t="shared" si="0"/>
        <v>30757</v>
      </c>
      <c r="AC90" s="186">
        <f t="shared" si="0"/>
        <v>133910</v>
      </c>
      <c r="AD90" s="186">
        <f t="shared" si="0"/>
        <v>699504</v>
      </c>
      <c r="AE90" s="186">
        <f t="shared" si="0"/>
        <v>333382</v>
      </c>
      <c r="AF90" s="186">
        <f t="shared" si="0"/>
        <v>25284</v>
      </c>
      <c r="AG90" s="186">
        <f t="shared" si="0"/>
        <v>245890</v>
      </c>
      <c r="AH90" s="186">
        <f t="shared" si="0"/>
        <v>68991</v>
      </c>
      <c r="AI90" s="186">
        <f t="shared" si="0"/>
        <v>85818</v>
      </c>
      <c r="AJ90" s="186">
        <f t="shared" si="0"/>
        <v>73347</v>
      </c>
      <c r="AK90" s="186">
        <f t="shared" si="0"/>
        <v>253718</v>
      </c>
      <c r="AL90" s="186">
        <f t="shared" si="0"/>
        <v>245381</v>
      </c>
      <c r="AM90" s="186">
        <f t="shared" si="0"/>
        <v>66163</v>
      </c>
      <c r="AN90" s="186">
        <f t="shared" si="0"/>
        <v>125701</v>
      </c>
      <c r="AO90" s="186">
        <f t="shared" si="0"/>
        <v>315224</v>
      </c>
      <c r="AP90" s="186">
        <f t="shared" si="0"/>
        <v>211506</v>
      </c>
      <c r="AQ90" s="186">
        <f t="shared" si="0"/>
        <v>76618</v>
      </c>
      <c r="AR90" s="186">
        <f t="shared" si="0"/>
        <v>175638</v>
      </c>
      <c r="AS90" s="186">
        <f t="shared" si="0"/>
        <v>108226</v>
      </c>
      <c r="AT90" s="186">
        <f t="shared" si="0"/>
        <v>583146</v>
      </c>
      <c r="AU90" s="186">
        <f t="shared" si="0"/>
        <v>122715</v>
      </c>
      <c r="AV90" s="186">
        <f t="shared" si="0"/>
        <v>123245</v>
      </c>
      <c r="AW90" s="186">
        <f t="shared" si="0"/>
        <v>130644</v>
      </c>
      <c r="AX90" s="186">
        <f t="shared" si="0"/>
        <v>209407</v>
      </c>
      <c r="AY90" s="186">
        <f t="shared" si="0"/>
        <v>58893</v>
      </c>
      <c r="AZ90" s="186">
        <f t="shared" si="0"/>
        <v>398115</v>
      </c>
      <c r="BA90" s="186">
        <f t="shared" si="0"/>
        <v>336111</v>
      </c>
      <c r="BB90" s="186">
        <f t="shared" si="0"/>
        <v>122289</v>
      </c>
      <c r="BC90" s="186">
        <f t="shared" si="0"/>
        <v>131634</v>
      </c>
      <c r="BD90" s="186">
        <f t="shared" si="0"/>
        <v>90602</v>
      </c>
      <c r="BE90" s="186">
        <f t="shared" si="0"/>
        <v>88571</v>
      </c>
      <c r="BF90" s="186">
        <f t="shared" si="0"/>
        <v>34979</v>
      </c>
      <c r="BG90" s="186">
        <f t="shared" si="0"/>
        <v>260860</v>
      </c>
      <c r="BH90" s="186">
        <f t="shared" si="0"/>
        <v>15506</v>
      </c>
      <c r="BI90" s="186">
        <f t="shared" si="0"/>
        <v>4815</v>
      </c>
      <c r="BJ90" s="186">
        <f t="shared" si="0"/>
        <v>0</v>
      </c>
      <c r="BK90" s="186">
        <f t="shared" si="0"/>
        <v>0</v>
      </c>
      <c r="BL90" s="186">
        <f t="shared" si="0"/>
        <v>0</v>
      </c>
      <c r="BM90" s="186">
        <f t="shared" si="0"/>
        <v>851</v>
      </c>
      <c r="BN90" s="186">
        <f t="shared" si="0"/>
        <v>12</v>
      </c>
      <c r="BO90" s="186">
        <f t="shared" ref="BO90:CV90" si="1">BO92+BO144+BO146</f>
        <v>4161</v>
      </c>
      <c r="BP90" s="186">
        <f t="shared" si="1"/>
        <v>828</v>
      </c>
      <c r="BQ90" s="186">
        <f t="shared" si="1"/>
        <v>2734</v>
      </c>
      <c r="BR90" s="186">
        <f t="shared" si="1"/>
        <v>731</v>
      </c>
      <c r="BS90" s="186">
        <f t="shared" si="1"/>
        <v>763</v>
      </c>
      <c r="BT90" s="186">
        <f t="shared" si="1"/>
        <v>636</v>
      </c>
      <c r="BU90" s="186">
        <f t="shared" si="1"/>
        <v>569</v>
      </c>
      <c r="BV90" s="186">
        <f t="shared" si="1"/>
        <v>404</v>
      </c>
      <c r="BW90" s="186">
        <f t="shared" si="1"/>
        <v>533</v>
      </c>
      <c r="BX90" s="186">
        <f t="shared" si="1"/>
        <v>626</v>
      </c>
      <c r="BY90" s="186">
        <f t="shared" si="1"/>
        <v>416</v>
      </c>
      <c r="BZ90" s="186">
        <f t="shared" si="1"/>
        <v>921</v>
      </c>
      <c r="CA90" s="186">
        <f t="shared" si="1"/>
        <v>2120</v>
      </c>
      <c r="CB90" s="186">
        <f t="shared" si="1"/>
        <v>1285</v>
      </c>
      <c r="CC90" s="186">
        <f t="shared" si="1"/>
        <v>737</v>
      </c>
      <c r="CD90" s="186">
        <f t="shared" si="1"/>
        <v>873</v>
      </c>
      <c r="CE90" s="186">
        <f t="shared" si="1"/>
        <v>17188</v>
      </c>
      <c r="CF90" s="186">
        <f t="shared" si="1"/>
        <v>7441</v>
      </c>
      <c r="CG90" s="186">
        <f t="shared" si="1"/>
        <v>5706</v>
      </c>
      <c r="CH90" s="186">
        <f t="shared" si="1"/>
        <v>513</v>
      </c>
      <c r="CI90" s="186">
        <f t="shared" si="1"/>
        <v>480</v>
      </c>
      <c r="CJ90" s="186">
        <f t="shared" si="1"/>
        <v>353</v>
      </c>
      <c r="CK90" s="186">
        <f t="shared" si="1"/>
        <v>11929</v>
      </c>
      <c r="CL90" s="186">
        <f t="shared" si="1"/>
        <v>2668</v>
      </c>
      <c r="CM90" s="186">
        <f t="shared" si="1"/>
        <v>3700</v>
      </c>
      <c r="CN90" s="186">
        <f t="shared" si="1"/>
        <v>20307</v>
      </c>
      <c r="CO90" s="186">
        <f t="shared" si="1"/>
        <v>105</v>
      </c>
      <c r="CP90" s="186">
        <f t="shared" si="1"/>
        <v>241622</v>
      </c>
      <c r="CQ90" s="186">
        <f t="shared" si="1"/>
        <v>1095</v>
      </c>
      <c r="CR90" s="186">
        <f t="shared" si="1"/>
        <v>1517</v>
      </c>
      <c r="CS90" s="186">
        <f t="shared" si="1"/>
        <v>0</v>
      </c>
      <c r="CT90" s="186">
        <f t="shared" si="1"/>
        <v>1522</v>
      </c>
      <c r="CU90" s="186">
        <f t="shared" si="1"/>
        <v>195565</v>
      </c>
      <c r="CV90" s="186">
        <f t="shared" si="1"/>
        <v>2800</v>
      </c>
      <c r="CW90" s="186">
        <f>CW146+CW193</f>
        <v>87347</v>
      </c>
    </row>
    <row r="91" spans="1:101" s="181" customFormat="1" ht="11.1" customHeight="1" x14ac:dyDescent="0.2">
      <c r="A91" s="188"/>
      <c r="B91" s="193"/>
      <c r="C91" s="194"/>
      <c r="D91" s="193"/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  <c r="BJ91" s="193"/>
      <c r="BK91" s="193"/>
      <c r="BL91" s="193"/>
      <c r="BM91" s="193"/>
      <c r="BN91" s="193"/>
      <c r="BO91" s="193"/>
      <c r="BP91" s="193"/>
      <c r="BQ91" s="193"/>
      <c r="BR91" s="193"/>
      <c r="BS91" s="193"/>
      <c r="BT91" s="193"/>
      <c r="BU91" s="193"/>
      <c r="BV91" s="193"/>
      <c r="BW91" s="193"/>
      <c r="BX91" s="193"/>
      <c r="BY91" s="193"/>
      <c r="BZ91" s="193"/>
      <c r="CA91" s="193"/>
      <c r="CB91" s="193"/>
      <c r="CC91" s="193"/>
      <c r="CD91" s="193"/>
      <c r="CE91" s="193"/>
      <c r="CF91" s="193"/>
      <c r="CG91" s="193"/>
      <c r="CH91" s="193"/>
      <c r="CI91" s="193"/>
      <c r="CJ91" s="193"/>
      <c r="CK91" s="193"/>
      <c r="CL91" s="193"/>
      <c r="CM91" s="193"/>
      <c r="CN91" s="193"/>
      <c r="CO91" s="193"/>
      <c r="CP91" s="193"/>
      <c r="CQ91" s="193"/>
      <c r="CR91" s="193"/>
      <c r="CS91" s="193"/>
      <c r="CT91" s="193"/>
      <c r="CU91" s="193"/>
      <c r="CV91" s="193"/>
      <c r="CW91" s="193"/>
    </row>
    <row r="92" spans="1:101" s="181" customFormat="1" ht="21.95" customHeight="1" x14ac:dyDescent="0.2">
      <c r="A92" s="185" t="s">
        <v>530</v>
      </c>
      <c r="B92" s="186">
        <v>89782</v>
      </c>
      <c r="C92" s="186">
        <v>185300</v>
      </c>
      <c r="D92" s="186">
        <v>21190</v>
      </c>
      <c r="E92" s="186">
        <v>62740</v>
      </c>
      <c r="F92" s="187">
        <v>0</v>
      </c>
      <c r="G92" s="187">
        <v>300</v>
      </c>
      <c r="H92" s="186">
        <v>39834</v>
      </c>
      <c r="I92" s="186">
        <v>26300</v>
      </c>
      <c r="J92" s="186">
        <v>22000</v>
      </c>
      <c r="K92" s="186">
        <v>8180</v>
      </c>
      <c r="L92" s="186">
        <v>3495</v>
      </c>
      <c r="M92" s="186">
        <v>19087</v>
      </c>
      <c r="N92" s="186">
        <v>4500</v>
      </c>
      <c r="O92" s="186">
        <v>20305</v>
      </c>
      <c r="P92" s="186">
        <v>419905</v>
      </c>
      <c r="Q92" s="186">
        <v>1550</v>
      </c>
      <c r="R92" s="186">
        <v>415998</v>
      </c>
      <c r="S92" s="186">
        <v>792598</v>
      </c>
      <c r="T92" s="186">
        <v>127446</v>
      </c>
      <c r="U92" s="187">
        <v>0</v>
      </c>
      <c r="V92" s="186">
        <v>366982</v>
      </c>
      <c r="W92" s="186">
        <v>42665</v>
      </c>
      <c r="X92" s="186">
        <v>259718</v>
      </c>
      <c r="Y92" s="186">
        <v>8641</v>
      </c>
      <c r="Z92" s="186">
        <v>204495</v>
      </c>
      <c r="AA92" s="186">
        <v>97227</v>
      </c>
      <c r="AB92" s="186">
        <v>5315</v>
      </c>
      <c r="AC92" s="186">
        <v>79580</v>
      </c>
      <c r="AD92" s="186">
        <v>418595</v>
      </c>
      <c r="AE92" s="186">
        <v>209910</v>
      </c>
      <c r="AF92" s="186">
        <v>4391</v>
      </c>
      <c r="AG92" s="186">
        <v>141767</v>
      </c>
      <c r="AH92" s="186">
        <v>39643</v>
      </c>
      <c r="AI92" s="186">
        <v>52562</v>
      </c>
      <c r="AJ92" s="186">
        <v>43212</v>
      </c>
      <c r="AK92" s="186">
        <v>159468</v>
      </c>
      <c r="AL92" s="186">
        <v>147328</v>
      </c>
      <c r="AM92" s="186">
        <v>38804</v>
      </c>
      <c r="AN92" s="186">
        <v>76074</v>
      </c>
      <c r="AO92" s="186">
        <v>186505</v>
      </c>
      <c r="AP92" s="186">
        <v>121379</v>
      </c>
      <c r="AQ92" s="186">
        <v>46218</v>
      </c>
      <c r="AR92" s="186">
        <v>102559</v>
      </c>
      <c r="AS92" s="186">
        <v>60147</v>
      </c>
      <c r="AT92" s="186">
        <v>366798</v>
      </c>
      <c r="AU92" s="186">
        <v>73666</v>
      </c>
      <c r="AV92" s="186">
        <v>72942</v>
      </c>
      <c r="AW92" s="186">
        <v>79170</v>
      </c>
      <c r="AX92" s="186">
        <v>123916</v>
      </c>
      <c r="AY92" s="186">
        <v>34150</v>
      </c>
      <c r="AZ92" s="186">
        <v>238634</v>
      </c>
      <c r="BA92" s="186">
        <v>201144</v>
      </c>
      <c r="BB92" s="186">
        <v>73448</v>
      </c>
      <c r="BC92" s="186">
        <v>81696</v>
      </c>
      <c r="BD92" s="186">
        <v>53521</v>
      </c>
      <c r="BE92" s="186">
        <v>51365</v>
      </c>
      <c r="BF92" s="186">
        <v>22016</v>
      </c>
      <c r="BG92" s="186">
        <v>143519</v>
      </c>
      <c r="BH92" s="186">
        <v>9872</v>
      </c>
      <c r="BI92" s="186">
        <v>2968</v>
      </c>
      <c r="BJ92" s="187">
        <v>0</v>
      </c>
      <c r="BK92" s="187">
        <v>0</v>
      </c>
      <c r="BL92" s="187">
        <v>0</v>
      </c>
      <c r="BM92" s="187">
        <v>0</v>
      </c>
      <c r="BN92" s="187">
        <v>0</v>
      </c>
      <c r="BO92" s="187">
        <v>0</v>
      </c>
      <c r="BP92" s="187">
        <v>0</v>
      </c>
      <c r="BQ92" s="187">
        <v>446</v>
      </c>
      <c r="BR92" s="187">
        <v>119</v>
      </c>
      <c r="BS92" s="187">
        <v>527</v>
      </c>
      <c r="BT92" s="187">
        <v>113</v>
      </c>
      <c r="BU92" s="187">
        <v>93</v>
      </c>
      <c r="BV92" s="187">
        <v>66</v>
      </c>
      <c r="BW92" s="187">
        <v>87</v>
      </c>
      <c r="BX92" s="187">
        <v>102</v>
      </c>
      <c r="BY92" s="187">
        <v>68</v>
      </c>
      <c r="BZ92" s="187">
        <v>150</v>
      </c>
      <c r="CA92" s="187">
        <v>346</v>
      </c>
      <c r="CB92" s="187">
        <v>210</v>
      </c>
      <c r="CC92" s="187">
        <v>120</v>
      </c>
      <c r="CD92" s="187">
        <v>144</v>
      </c>
      <c r="CE92" s="186">
        <v>17188</v>
      </c>
      <c r="CF92" s="187">
        <v>0</v>
      </c>
      <c r="CG92" s="187">
        <v>0</v>
      </c>
      <c r="CH92" s="187">
        <v>84</v>
      </c>
      <c r="CI92" s="187">
        <v>78</v>
      </c>
      <c r="CJ92" s="187">
        <v>0</v>
      </c>
      <c r="CK92" s="187">
        <v>0</v>
      </c>
      <c r="CL92" s="187">
        <v>0</v>
      </c>
      <c r="CM92" s="187">
        <v>0</v>
      </c>
      <c r="CN92" s="186">
        <v>12327</v>
      </c>
      <c r="CO92" s="187">
        <v>17</v>
      </c>
      <c r="CP92" s="186">
        <v>163911</v>
      </c>
      <c r="CQ92" s="187">
        <v>0</v>
      </c>
      <c r="CR92" s="187">
        <v>0</v>
      </c>
      <c r="CS92" s="187">
        <v>0</v>
      </c>
      <c r="CT92" s="187">
        <v>0</v>
      </c>
      <c r="CU92" s="186">
        <v>111797</v>
      </c>
      <c r="CV92" s="187">
        <v>0</v>
      </c>
      <c r="CW92" s="186"/>
    </row>
    <row r="93" spans="1:101" ht="11.1" customHeight="1" x14ac:dyDescent="0.2">
      <c r="A93" s="188" t="s">
        <v>531</v>
      </c>
      <c r="B93" s="189"/>
      <c r="C93" s="187">
        <v>2</v>
      </c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90">
        <v>309</v>
      </c>
      <c r="P93" s="190">
        <v>333</v>
      </c>
      <c r="Q93" s="189"/>
      <c r="R93" s="189"/>
      <c r="S93" s="191">
        <v>2235</v>
      </c>
      <c r="T93" s="191">
        <v>23307</v>
      </c>
      <c r="U93" s="189"/>
      <c r="V93" s="190">
        <v>1</v>
      </c>
      <c r="W93" s="191">
        <v>8110</v>
      </c>
      <c r="X93" s="190">
        <v>626</v>
      </c>
      <c r="Y93" s="189"/>
      <c r="Z93" s="191">
        <v>4159</v>
      </c>
      <c r="AA93" s="189"/>
      <c r="AB93" s="189"/>
      <c r="AC93" s="191">
        <v>1183</v>
      </c>
      <c r="AD93" s="191">
        <v>5053</v>
      </c>
      <c r="AE93" s="191">
        <v>2965</v>
      </c>
      <c r="AF93" s="189"/>
      <c r="AG93" s="191">
        <v>2050</v>
      </c>
      <c r="AH93" s="190">
        <v>577</v>
      </c>
      <c r="AI93" s="190">
        <v>750</v>
      </c>
      <c r="AJ93" s="190">
        <v>632</v>
      </c>
      <c r="AK93" s="191">
        <v>2202</v>
      </c>
      <c r="AL93" s="191">
        <v>2064</v>
      </c>
      <c r="AM93" s="190">
        <v>569</v>
      </c>
      <c r="AN93" s="191">
        <v>1027</v>
      </c>
      <c r="AO93" s="191">
        <v>2704</v>
      </c>
      <c r="AP93" s="191">
        <v>1761</v>
      </c>
      <c r="AQ93" s="190">
        <v>694</v>
      </c>
      <c r="AR93" s="191">
        <v>1408</v>
      </c>
      <c r="AS93" s="190">
        <v>795</v>
      </c>
      <c r="AT93" s="191">
        <v>3842</v>
      </c>
      <c r="AU93" s="190">
        <v>996</v>
      </c>
      <c r="AV93" s="190">
        <v>989</v>
      </c>
      <c r="AW93" s="191">
        <v>1003</v>
      </c>
      <c r="AX93" s="191">
        <v>1745</v>
      </c>
      <c r="AY93" s="190">
        <v>491</v>
      </c>
      <c r="AZ93" s="191">
        <v>3013</v>
      </c>
      <c r="BA93" s="191">
        <v>2737</v>
      </c>
      <c r="BB93" s="190">
        <v>975</v>
      </c>
      <c r="BC93" s="191">
        <v>1142</v>
      </c>
      <c r="BD93" s="190">
        <v>805</v>
      </c>
      <c r="BE93" s="190">
        <v>748</v>
      </c>
      <c r="BF93" s="190">
        <v>413</v>
      </c>
      <c r="BG93" s="191">
        <v>2718</v>
      </c>
      <c r="BH93" s="190">
        <v>72</v>
      </c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90">
        <v>149</v>
      </c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91">
        <v>2184</v>
      </c>
      <c r="CQ93" s="189"/>
      <c r="CR93" s="189"/>
      <c r="CS93" s="189"/>
      <c r="CT93" s="189"/>
      <c r="CU93" s="191">
        <v>1985</v>
      </c>
      <c r="CV93" s="189"/>
      <c r="CW93" s="189"/>
    </row>
    <row r="94" spans="1:101" ht="11.1" customHeight="1" x14ac:dyDescent="0.2">
      <c r="A94" s="188" t="s">
        <v>532</v>
      </c>
      <c r="B94" s="190">
        <v>32</v>
      </c>
      <c r="C94" s="186">
        <v>8846</v>
      </c>
      <c r="D94" s="189"/>
      <c r="E94" s="191">
        <v>1285</v>
      </c>
      <c r="F94" s="189"/>
      <c r="G94" s="189"/>
      <c r="H94" s="189"/>
      <c r="I94" s="190">
        <v>16</v>
      </c>
      <c r="J94" s="189"/>
      <c r="K94" s="189"/>
      <c r="L94" s="189"/>
      <c r="M94" s="189"/>
      <c r="N94" s="189"/>
      <c r="O94" s="190">
        <v>783</v>
      </c>
      <c r="P94" s="190">
        <v>844</v>
      </c>
      <c r="Q94" s="189"/>
      <c r="R94" s="189"/>
      <c r="S94" s="191">
        <v>5662</v>
      </c>
      <c r="T94" s="191">
        <v>101274</v>
      </c>
      <c r="U94" s="189"/>
      <c r="V94" s="189"/>
      <c r="W94" s="191">
        <v>33025</v>
      </c>
      <c r="X94" s="191">
        <v>1603</v>
      </c>
      <c r="Y94" s="189"/>
      <c r="Z94" s="191">
        <v>14970</v>
      </c>
      <c r="AA94" s="189"/>
      <c r="AB94" s="189"/>
      <c r="AC94" s="191">
        <v>4629</v>
      </c>
      <c r="AD94" s="191">
        <v>24603</v>
      </c>
      <c r="AE94" s="191">
        <v>12431</v>
      </c>
      <c r="AF94" s="189"/>
      <c r="AG94" s="191">
        <v>7682</v>
      </c>
      <c r="AH94" s="191">
        <v>2206</v>
      </c>
      <c r="AI94" s="191">
        <v>2877</v>
      </c>
      <c r="AJ94" s="191">
        <v>2371</v>
      </c>
      <c r="AK94" s="191">
        <v>10486</v>
      </c>
      <c r="AL94" s="191">
        <v>8302</v>
      </c>
      <c r="AM94" s="191">
        <v>2157</v>
      </c>
      <c r="AN94" s="191">
        <v>3915</v>
      </c>
      <c r="AO94" s="191">
        <v>10353</v>
      </c>
      <c r="AP94" s="191">
        <v>7310</v>
      </c>
      <c r="AQ94" s="191">
        <v>2552</v>
      </c>
      <c r="AR94" s="191">
        <v>5969</v>
      </c>
      <c r="AS94" s="191">
        <v>3297</v>
      </c>
      <c r="AT94" s="191">
        <v>19676</v>
      </c>
      <c r="AU94" s="191">
        <v>4343</v>
      </c>
      <c r="AV94" s="191">
        <v>4084</v>
      </c>
      <c r="AW94" s="191">
        <v>4357</v>
      </c>
      <c r="AX94" s="191">
        <v>7492</v>
      </c>
      <c r="AY94" s="191">
        <v>1891</v>
      </c>
      <c r="AZ94" s="191">
        <v>13450</v>
      </c>
      <c r="BA94" s="191">
        <v>11063</v>
      </c>
      <c r="BB94" s="191">
        <v>3738</v>
      </c>
      <c r="BC94" s="191">
        <v>4488</v>
      </c>
      <c r="BD94" s="191">
        <v>3287</v>
      </c>
      <c r="BE94" s="191">
        <v>2999</v>
      </c>
      <c r="BF94" s="191">
        <v>2397</v>
      </c>
      <c r="BG94" s="191">
        <v>11167</v>
      </c>
      <c r="BH94" s="190">
        <v>182</v>
      </c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90">
        <v>378</v>
      </c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91">
        <v>17188</v>
      </c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91">
        <v>14332</v>
      </c>
      <c r="CQ94" s="189"/>
      <c r="CR94" s="189"/>
      <c r="CS94" s="189"/>
      <c r="CT94" s="189"/>
      <c r="CU94" s="191">
        <v>10942</v>
      </c>
      <c r="CV94" s="189"/>
      <c r="CW94" s="190"/>
    </row>
    <row r="95" spans="1:101" ht="11.1" customHeight="1" x14ac:dyDescent="0.2">
      <c r="A95" s="188" t="s">
        <v>533</v>
      </c>
      <c r="B95" s="189"/>
      <c r="C95" s="186">
        <v>2876</v>
      </c>
      <c r="D95" s="189"/>
      <c r="E95" s="191">
        <v>6693</v>
      </c>
      <c r="F95" s="189"/>
      <c r="G95" s="190">
        <v>300</v>
      </c>
      <c r="H95" s="189"/>
      <c r="I95" s="189"/>
      <c r="J95" s="189"/>
      <c r="K95" s="189"/>
      <c r="L95" s="189"/>
      <c r="M95" s="189"/>
      <c r="N95" s="189"/>
      <c r="O95" s="189"/>
      <c r="P95" s="191">
        <v>2329</v>
      </c>
      <c r="Q95" s="189"/>
      <c r="R95" s="191">
        <v>1646</v>
      </c>
      <c r="S95" s="191">
        <v>5342</v>
      </c>
      <c r="T95" s="189"/>
      <c r="U95" s="189"/>
      <c r="V95" s="189"/>
      <c r="W95" s="189"/>
      <c r="X95" s="190">
        <v>510</v>
      </c>
      <c r="Y95" s="189"/>
      <c r="Z95" s="189"/>
      <c r="AA95" s="190">
        <v>476</v>
      </c>
      <c r="AB95" s="189"/>
      <c r="AC95" s="189"/>
      <c r="AD95" s="191">
        <v>1350</v>
      </c>
      <c r="AE95" s="190">
        <v>193</v>
      </c>
      <c r="AF95" s="189"/>
      <c r="AG95" s="191">
        <v>2218</v>
      </c>
      <c r="AH95" s="189"/>
      <c r="AI95" s="189"/>
      <c r="AJ95" s="189"/>
      <c r="AK95" s="189"/>
      <c r="AL95" s="191">
        <v>1792</v>
      </c>
      <c r="AM95" s="189"/>
      <c r="AN95" s="189"/>
      <c r="AO95" s="189"/>
      <c r="AP95" s="189"/>
      <c r="AQ95" s="189"/>
      <c r="AR95" s="189"/>
      <c r="AS95" s="189"/>
      <c r="AT95" s="190">
        <v>212</v>
      </c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</row>
    <row r="96" spans="1:101" ht="11.1" customHeight="1" x14ac:dyDescent="0.2">
      <c r="A96" s="188" t="s">
        <v>534</v>
      </c>
      <c r="B96" s="189"/>
      <c r="C96" s="192"/>
      <c r="D96" s="189"/>
      <c r="E96" s="189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90">
        <v>82</v>
      </c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90">
        <v>7</v>
      </c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</row>
    <row r="97" spans="1:101" ht="11.1" customHeight="1" x14ac:dyDescent="0.2">
      <c r="A97" s="188" t="s">
        <v>535</v>
      </c>
      <c r="B97" s="189"/>
      <c r="C97" s="192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90">
        <v>1</v>
      </c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</row>
    <row r="98" spans="1:101" ht="11.1" customHeight="1" x14ac:dyDescent="0.2">
      <c r="A98" s="188" t="s">
        <v>536</v>
      </c>
      <c r="B98" s="191">
        <v>2937</v>
      </c>
      <c r="C98" s="192"/>
      <c r="D98" s="190">
        <v>1</v>
      </c>
      <c r="E98" s="191">
        <v>2378</v>
      </c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91">
        <v>2870</v>
      </c>
      <c r="Q98" s="189"/>
      <c r="R98" s="191">
        <v>2245</v>
      </c>
      <c r="S98" s="191">
        <v>2373</v>
      </c>
      <c r="T98" s="189"/>
      <c r="U98" s="189"/>
      <c r="V98" s="190">
        <v>131</v>
      </c>
      <c r="W98" s="189"/>
      <c r="X98" s="190">
        <v>476</v>
      </c>
      <c r="Y98" s="189"/>
      <c r="Z98" s="189"/>
      <c r="AA98" s="189"/>
      <c r="AB98" s="189"/>
      <c r="AC98" s="189"/>
      <c r="AD98" s="190">
        <v>440</v>
      </c>
      <c r="AE98" s="190">
        <v>452</v>
      </c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90">
        <v>873</v>
      </c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90">
        <v>44</v>
      </c>
      <c r="CO98" s="189"/>
      <c r="CP98" s="190">
        <v>997</v>
      </c>
      <c r="CQ98" s="189"/>
      <c r="CR98" s="189"/>
      <c r="CS98" s="189"/>
      <c r="CT98" s="189"/>
      <c r="CU98" s="190">
        <v>788</v>
      </c>
      <c r="CV98" s="189"/>
      <c r="CW98" s="191"/>
    </row>
    <row r="99" spans="1:101" ht="11.1" customHeight="1" x14ac:dyDescent="0.2">
      <c r="A99" s="188" t="s">
        <v>537</v>
      </c>
      <c r="B99" s="191">
        <v>2256</v>
      </c>
      <c r="C99" s="192"/>
      <c r="D99" s="189"/>
      <c r="E99" s="191">
        <v>4215</v>
      </c>
      <c r="F99" s="189"/>
      <c r="G99" s="189"/>
      <c r="H99" s="189"/>
      <c r="I99" s="189"/>
      <c r="J99" s="190">
        <v>39</v>
      </c>
      <c r="K99" s="189"/>
      <c r="L99" s="189"/>
      <c r="M99" s="189"/>
      <c r="N99" s="189"/>
      <c r="O99" s="189"/>
      <c r="P99" s="189"/>
      <c r="Q99" s="189"/>
      <c r="R99" s="191">
        <v>2236</v>
      </c>
      <c r="S99" s="189"/>
      <c r="T99" s="189"/>
      <c r="U99" s="189"/>
      <c r="V99" s="191">
        <v>2757</v>
      </c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91"/>
    </row>
    <row r="100" spans="1:101" ht="11.1" customHeight="1" x14ac:dyDescent="0.2">
      <c r="A100" s="188" t="s">
        <v>538</v>
      </c>
      <c r="B100" s="189"/>
      <c r="C100" s="186">
        <v>1661</v>
      </c>
      <c r="D100" s="189"/>
      <c r="E100" s="191">
        <v>1922</v>
      </c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</row>
    <row r="101" spans="1:101" ht="11.1" customHeight="1" x14ac:dyDescent="0.2">
      <c r="A101" s="188" t="s">
        <v>539</v>
      </c>
      <c r="B101" s="189"/>
      <c r="C101" s="192"/>
      <c r="D101" s="190">
        <v>63</v>
      </c>
      <c r="E101" s="189"/>
      <c r="F101" s="189"/>
      <c r="G101" s="189"/>
      <c r="H101" s="189"/>
      <c r="I101" s="189"/>
      <c r="J101" s="189"/>
      <c r="K101" s="189"/>
      <c r="L101" s="189"/>
      <c r="M101" s="189"/>
      <c r="N101" s="191">
        <v>4500</v>
      </c>
      <c r="O101" s="189"/>
      <c r="P101" s="190">
        <v>389</v>
      </c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90">
        <v>28</v>
      </c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90">
        <v>444</v>
      </c>
      <c r="AT101" s="190">
        <v>36</v>
      </c>
      <c r="AU101" s="189"/>
      <c r="AV101" s="189"/>
      <c r="AW101" s="189"/>
      <c r="AX101" s="190">
        <v>59</v>
      </c>
      <c r="AY101" s="189"/>
      <c r="AZ101" s="189"/>
      <c r="BA101" s="189"/>
      <c r="BB101" s="189"/>
      <c r="BC101" s="189"/>
      <c r="BD101" s="189"/>
      <c r="BE101" s="190">
        <v>12</v>
      </c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</row>
    <row r="102" spans="1:101" ht="11.1" customHeight="1" x14ac:dyDescent="0.2">
      <c r="A102" s="188" t="s">
        <v>540</v>
      </c>
      <c r="B102" s="190">
        <v>134</v>
      </c>
      <c r="C102" s="186">
        <v>1478</v>
      </c>
      <c r="D102" s="190">
        <v>395</v>
      </c>
      <c r="E102" s="191">
        <v>1074</v>
      </c>
      <c r="F102" s="189"/>
      <c r="G102" s="189"/>
      <c r="H102" s="189"/>
      <c r="I102" s="191">
        <v>5113</v>
      </c>
      <c r="J102" s="190">
        <v>75</v>
      </c>
      <c r="K102" s="191">
        <v>8180</v>
      </c>
      <c r="L102" s="189"/>
      <c r="M102" s="189"/>
      <c r="N102" s="189"/>
      <c r="O102" s="190">
        <v>333</v>
      </c>
      <c r="P102" s="191">
        <v>2978</v>
      </c>
      <c r="Q102" s="189"/>
      <c r="R102" s="191">
        <v>3222</v>
      </c>
      <c r="S102" s="191">
        <v>6930</v>
      </c>
      <c r="T102" s="189"/>
      <c r="U102" s="189"/>
      <c r="V102" s="190">
        <v>406</v>
      </c>
      <c r="W102" s="189"/>
      <c r="X102" s="189"/>
      <c r="Y102" s="189"/>
      <c r="Z102" s="189"/>
      <c r="AA102" s="189"/>
      <c r="AB102" s="189"/>
      <c r="AC102" s="189"/>
      <c r="AD102" s="190">
        <v>981</v>
      </c>
      <c r="AE102" s="189"/>
      <c r="AF102" s="189"/>
      <c r="AG102" s="191">
        <v>1203</v>
      </c>
      <c r="AH102" s="189"/>
      <c r="AI102" s="190">
        <v>965</v>
      </c>
      <c r="AJ102" s="191">
        <v>1900</v>
      </c>
      <c r="AK102" s="191">
        <v>7451</v>
      </c>
      <c r="AL102" s="190">
        <v>767</v>
      </c>
      <c r="AM102" s="189"/>
      <c r="AN102" s="190">
        <v>700</v>
      </c>
      <c r="AO102" s="190">
        <v>36</v>
      </c>
      <c r="AP102" s="191">
        <v>1142</v>
      </c>
      <c r="AQ102" s="190">
        <v>665</v>
      </c>
      <c r="AR102" s="191">
        <v>1058</v>
      </c>
      <c r="AS102" s="190">
        <v>503</v>
      </c>
      <c r="AT102" s="191">
        <v>2434</v>
      </c>
      <c r="AU102" s="189"/>
      <c r="AV102" s="190">
        <v>965</v>
      </c>
      <c r="AW102" s="190">
        <v>655</v>
      </c>
      <c r="AX102" s="191">
        <v>1497</v>
      </c>
      <c r="AY102" s="190">
        <v>437</v>
      </c>
      <c r="AZ102" s="191">
        <v>1655</v>
      </c>
      <c r="BA102" s="191">
        <v>2255</v>
      </c>
      <c r="BB102" s="190">
        <v>804</v>
      </c>
      <c r="BC102" s="191">
        <v>1340</v>
      </c>
      <c r="BD102" s="191">
        <v>1189</v>
      </c>
      <c r="BE102" s="191">
        <v>1429</v>
      </c>
      <c r="BF102" s="190">
        <v>69</v>
      </c>
      <c r="BG102" s="191">
        <v>1234</v>
      </c>
      <c r="BH102" s="190">
        <v>177</v>
      </c>
      <c r="BI102" s="190">
        <v>4</v>
      </c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90">
        <v>50</v>
      </c>
      <c r="CO102" s="189"/>
      <c r="CP102" s="189"/>
      <c r="CQ102" s="189"/>
      <c r="CR102" s="189"/>
      <c r="CS102" s="189"/>
      <c r="CT102" s="189"/>
      <c r="CU102" s="189"/>
      <c r="CV102" s="189"/>
      <c r="CW102" s="190"/>
    </row>
    <row r="103" spans="1:101" ht="11.1" customHeight="1" x14ac:dyDescent="0.2">
      <c r="A103" s="188" t="s">
        <v>541</v>
      </c>
      <c r="B103" s="189"/>
      <c r="C103" s="192"/>
      <c r="D103" s="189"/>
      <c r="E103" s="191">
        <v>7526</v>
      </c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91">
        <v>12841</v>
      </c>
      <c r="T103" s="189"/>
      <c r="U103" s="189"/>
      <c r="V103" s="189"/>
      <c r="W103" s="189"/>
      <c r="X103" s="191">
        <v>2254</v>
      </c>
      <c r="Y103" s="189"/>
      <c r="Z103" s="189"/>
      <c r="AA103" s="190">
        <v>1</v>
      </c>
      <c r="AB103" s="189"/>
      <c r="AC103" s="189"/>
      <c r="AD103" s="191">
        <v>1575</v>
      </c>
      <c r="AE103" s="190">
        <v>419</v>
      </c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90">
        <v>438</v>
      </c>
      <c r="AQ103" s="189"/>
      <c r="AR103" s="189"/>
      <c r="AS103" s="189"/>
      <c r="AT103" s="190">
        <v>538</v>
      </c>
      <c r="AU103" s="189"/>
      <c r="AV103" s="189"/>
      <c r="AW103" s="189"/>
      <c r="AX103" s="190">
        <v>544</v>
      </c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90">
        <v>573</v>
      </c>
      <c r="CQ103" s="189"/>
      <c r="CR103" s="189"/>
      <c r="CS103" s="189"/>
      <c r="CT103" s="189"/>
      <c r="CU103" s="189"/>
      <c r="CV103" s="189"/>
      <c r="CW103" s="189"/>
    </row>
    <row r="104" spans="1:101" ht="11.1" customHeight="1" x14ac:dyDescent="0.2">
      <c r="A104" s="188" t="s">
        <v>542</v>
      </c>
      <c r="B104" s="189"/>
      <c r="C104" s="192"/>
      <c r="D104" s="189"/>
      <c r="E104" s="190">
        <v>921</v>
      </c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</row>
    <row r="105" spans="1:101" ht="11.1" customHeight="1" x14ac:dyDescent="0.2">
      <c r="A105" s="188" t="s">
        <v>543</v>
      </c>
      <c r="B105" s="189"/>
      <c r="C105" s="192"/>
      <c r="D105" s="189"/>
      <c r="E105" s="191">
        <v>1248</v>
      </c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90">
        <v>655</v>
      </c>
      <c r="T105" s="189"/>
      <c r="U105" s="189"/>
      <c r="V105" s="189"/>
      <c r="W105" s="189"/>
      <c r="X105" s="190">
        <v>121</v>
      </c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90">
        <v>1</v>
      </c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90">
        <v>5</v>
      </c>
      <c r="CQ105" s="189"/>
      <c r="CR105" s="189"/>
      <c r="CS105" s="189"/>
      <c r="CT105" s="189"/>
      <c r="CU105" s="189"/>
      <c r="CV105" s="189"/>
      <c r="CW105" s="189"/>
    </row>
    <row r="106" spans="1:101" ht="11.1" customHeight="1" x14ac:dyDescent="0.2">
      <c r="A106" s="188" t="s">
        <v>544</v>
      </c>
      <c r="B106" s="189"/>
      <c r="C106" s="192"/>
      <c r="D106" s="189"/>
      <c r="E106" s="191">
        <v>2519</v>
      </c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91">
        <v>4126</v>
      </c>
      <c r="T106" s="189"/>
      <c r="U106" s="189"/>
      <c r="V106" s="189"/>
      <c r="W106" s="189"/>
      <c r="X106" s="191">
        <v>3171</v>
      </c>
      <c r="Y106" s="189"/>
      <c r="Z106" s="189"/>
      <c r="AA106" s="191">
        <v>2320</v>
      </c>
      <c r="AB106" s="189"/>
      <c r="AC106" s="189"/>
      <c r="AD106" s="191">
        <v>1023</v>
      </c>
      <c r="AE106" s="190">
        <v>261</v>
      </c>
      <c r="AF106" s="189"/>
      <c r="AG106" s="190">
        <v>646</v>
      </c>
      <c r="AH106" s="189"/>
      <c r="AI106" s="189"/>
      <c r="AJ106" s="189"/>
      <c r="AK106" s="190">
        <v>145</v>
      </c>
      <c r="AL106" s="189"/>
      <c r="AM106" s="190">
        <v>137</v>
      </c>
      <c r="AN106" s="189"/>
      <c r="AO106" s="190">
        <v>9</v>
      </c>
      <c r="AP106" s="189"/>
      <c r="AQ106" s="189"/>
      <c r="AR106" s="190">
        <v>135</v>
      </c>
      <c r="AS106" s="189"/>
      <c r="AT106" s="190">
        <v>635</v>
      </c>
      <c r="AU106" s="189"/>
      <c r="AV106" s="189"/>
      <c r="AW106" s="190">
        <v>185</v>
      </c>
      <c r="AX106" s="190">
        <v>236</v>
      </c>
      <c r="AY106" s="189"/>
      <c r="AZ106" s="189"/>
      <c r="BA106" s="190">
        <v>777</v>
      </c>
      <c r="BB106" s="190">
        <v>836</v>
      </c>
      <c r="BC106" s="189"/>
      <c r="BD106" s="190">
        <v>354</v>
      </c>
      <c r="BE106" s="190">
        <v>5</v>
      </c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91">
        <v>1129</v>
      </c>
      <c r="CQ106" s="189"/>
      <c r="CR106" s="189"/>
      <c r="CS106" s="189"/>
      <c r="CT106" s="189"/>
      <c r="CU106" s="189"/>
      <c r="CV106" s="189"/>
      <c r="CW106" s="189"/>
    </row>
    <row r="107" spans="1:101" ht="11.1" customHeight="1" x14ac:dyDescent="0.2">
      <c r="A107" s="188" t="s">
        <v>545</v>
      </c>
      <c r="B107" s="189"/>
      <c r="C107" s="192"/>
      <c r="D107" s="189"/>
      <c r="E107" s="191">
        <v>6210</v>
      </c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91">
        <v>8497</v>
      </c>
      <c r="T107" s="189"/>
      <c r="U107" s="189"/>
      <c r="V107" s="189"/>
      <c r="W107" s="189"/>
      <c r="X107" s="191">
        <v>2707</v>
      </c>
      <c r="Y107" s="189"/>
      <c r="Z107" s="189"/>
      <c r="AA107" s="191">
        <v>2036</v>
      </c>
      <c r="AB107" s="189"/>
      <c r="AC107" s="189"/>
      <c r="AD107" s="190">
        <v>345</v>
      </c>
      <c r="AE107" s="189"/>
      <c r="AF107" s="189"/>
      <c r="AG107" s="189"/>
      <c r="AH107" s="189"/>
      <c r="AI107" s="189"/>
      <c r="AJ107" s="189"/>
      <c r="AK107" s="189"/>
      <c r="AL107" s="190">
        <v>1</v>
      </c>
      <c r="AM107" s="189"/>
      <c r="AN107" s="189"/>
      <c r="AO107" s="189"/>
      <c r="AP107" s="189"/>
      <c r="AQ107" s="189"/>
      <c r="AR107" s="189"/>
      <c r="AS107" s="189"/>
      <c r="AT107" s="190">
        <v>413</v>
      </c>
      <c r="AU107" s="189"/>
      <c r="AV107" s="190">
        <v>12</v>
      </c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90">
        <v>380</v>
      </c>
      <c r="CQ107" s="189"/>
      <c r="CR107" s="189"/>
      <c r="CS107" s="189"/>
      <c r="CT107" s="189"/>
      <c r="CU107" s="189"/>
      <c r="CV107" s="189"/>
      <c r="CW107" s="189"/>
    </row>
    <row r="108" spans="1:101" ht="11.1" customHeight="1" x14ac:dyDescent="0.2">
      <c r="A108" s="188" t="s">
        <v>546</v>
      </c>
      <c r="B108" s="189"/>
      <c r="C108" s="186">
        <v>1210</v>
      </c>
      <c r="D108" s="189"/>
      <c r="E108" s="189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91">
        <v>2284</v>
      </c>
      <c r="Q108" s="189"/>
      <c r="R108" s="191">
        <v>3399</v>
      </c>
      <c r="S108" s="191">
        <v>5331</v>
      </c>
      <c r="T108" s="189"/>
      <c r="U108" s="189"/>
      <c r="V108" s="191">
        <v>1825</v>
      </c>
      <c r="W108" s="189"/>
      <c r="X108" s="189"/>
      <c r="Y108" s="189"/>
      <c r="Z108" s="191">
        <v>1114</v>
      </c>
      <c r="AA108" s="191">
        <v>1831</v>
      </c>
      <c r="AB108" s="189"/>
      <c r="AC108" s="189"/>
      <c r="AD108" s="191">
        <v>2362</v>
      </c>
      <c r="AE108" s="191">
        <v>1272</v>
      </c>
      <c r="AF108" s="189"/>
      <c r="AG108" s="190">
        <v>802</v>
      </c>
      <c r="AH108" s="190">
        <v>4</v>
      </c>
      <c r="AI108" s="189"/>
      <c r="AJ108" s="190">
        <v>259</v>
      </c>
      <c r="AK108" s="190">
        <v>510</v>
      </c>
      <c r="AL108" s="190">
        <v>967</v>
      </c>
      <c r="AM108" s="189"/>
      <c r="AN108" s="190">
        <v>20</v>
      </c>
      <c r="AO108" s="190">
        <v>324</v>
      </c>
      <c r="AP108" s="190">
        <v>2</v>
      </c>
      <c r="AQ108" s="189"/>
      <c r="AR108" s="190">
        <v>417</v>
      </c>
      <c r="AS108" s="190">
        <v>144</v>
      </c>
      <c r="AT108" s="191">
        <v>2501</v>
      </c>
      <c r="AU108" s="190">
        <v>192</v>
      </c>
      <c r="AV108" s="190">
        <v>460</v>
      </c>
      <c r="AW108" s="191">
        <v>2666</v>
      </c>
      <c r="AX108" s="190">
        <v>183</v>
      </c>
      <c r="AY108" s="190">
        <v>56</v>
      </c>
      <c r="AZ108" s="190">
        <v>341</v>
      </c>
      <c r="BA108" s="190">
        <v>200</v>
      </c>
      <c r="BB108" s="190">
        <v>5</v>
      </c>
      <c r="BC108" s="190">
        <v>622</v>
      </c>
      <c r="BD108" s="189"/>
      <c r="BE108" s="190">
        <v>189</v>
      </c>
      <c r="BF108" s="189"/>
      <c r="BG108" s="190">
        <v>693</v>
      </c>
      <c r="BH108" s="190">
        <v>100</v>
      </c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90">
        <v>981</v>
      </c>
      <c r="CV108" s="189"/>
      <c r="CW108" s="189"/>
    </row>
    <row r="109" spans="1:101" ht="11.1" customHeight="1" x14ac:dyDescent="0.2">
      <c r="A109" s="188" t="s">
        <v>547</v>
      </c>
      <c r="B109" s="191">
        <v>10904</v>
      </c>
      <c r="C109" s="186">
        <v>3689</v>
      </c>
      <c r="D109" s="190">
        <v>453</v>
      </c>
      <c r="E109" s="189"/>
      <c r="F109" s="189"/>
      <c r="G109" s="189"/>
      <c r="H109" s="189"/>
      <c r="I109" s="190">
        <v>143</v>
      </c>
      <c r="J109" s="190">
        <v>426</v>
      </c>
      <c r="K109" s="189"/>
      <c r="L109" s="189"/>
      <c r="M109" s="189"/>
      <c r="N109" s="189"/>
      <c r="O109" s="190">
        <v>265</v>
      </c>
      <c r="P109" s="191">
        <v>8199</v>
      </c>
      <c r="Q109" s="189"/>
      <c r="R109" s="191">
        <v>8788</v>
      </c>
      <c r="S109" s="189"/>
      <c r="T109" s="189"/>
      <c r="U109" s="189"/>
      <c r="V109" s="191">
        <v>3190</v>
      </c>
      <c r="W109" s="189"/>
      <c r="X109" s="189"/>
      <c r="Y109" s="189"/>
      <c r="Z109" s="191">
        <v>1168</v>
      </c>
      <c r="AA109" s="189"/>
      <c r="AB109" s="189"/>
      <c r="AC109" s="189"/>
      <c r="AD109" s="191">
        <v>3596</v>
      </c>
      <c r="AE109" s="191">
        <v>2941</v>
      </c>
      <c r="AF109" s="189"/>
      <c r="AG109" s="189"/>
      <c r="AH109" s="189"/>
      <c r="AI109" s="189"/>
      <c r="AJ109" s="189"/>
      <c r="AK109" s="190">
        <v>114</v>
      </c>
      <c r="AL109" s="191">
        <v>3056</v>
      </c>
      <c r="AM109" s="189"/>
      <c r="AN109" s="190">
        <v>327</v>
      </c>
      <c r="AO109" s="190">
        <v>224</v>
      </c>
      <c r="AP109" s="191">
        <v>1114</v>
      </c>
      <c r="AQ109" s="190">
        <v>15</v>
      </c>
      <c r="AR109" s="190">
        <v>685</v>
      </c>
      <c r="AS109" s="190">
        <v>416</v>
      </c>
      <c r="AT109" s="191">
        <v>4370</v>
      </c>
      <c r="AU109" s="190">
        <v>750</v>
      </c>
      <c r="AV109" s="190">
        <v>829</v>
      </c>
      <c r="AW109" s="189"/>
      <c r="AX109" s="190">
        <v>676</v>
      </c>
      <c r="AY109" s="189"/>
      <c r="AZ109" s="190">
        <v>418</v>
      </c>
      <c r="BA109" s="191">
        <v>1604</v>
      </c>
      <c r="BB109" s="189"/>
      <c r="BC109" s="189"/>
      <c r="BD109" s="189"/>
      <c r="BE109" s="190">
        <v>282</v>
      </c>
      <c r="BF109" s="189"/>
      <c r="BG109" s="190">
        <v>926</v>
      </c>
      <c r="BH109" s="189"/>
      <c r="BI109" s="190">
        <v>511</v>
      </c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90">
        <v>308</v>
      </c>
      <c r="CO109" s="189"/>
      <c r="CP109" s="191">
        <v>1622</v>
      </c>
      <c r="CQ109" s="189"/>
      <c r="CR109" s="189"/>
      <c r="CS109" s="189"/>
      <c r="CT109" s="189"/>
      <c r="CU109" s="190">
        <v>908</v>
      </c>
      <c r="CV109" s="189"/>
      <c r="CW109" s="191"/>
    </row>
    <row r="110" spans="1:101" ht="11.1" customHeight="1" x14ac:dyDescent="0.2">
      <c r="A110" s="188" t="s">
        <v>548</v>
      </c>
      <c r="B110" s="189"/>
      <c r="C110" s="192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90">
        <v>1</v>
      </c>
      <c r="T110" s="189"/>
      <c r="U110" s="189"/>
      <c r="V110" s="189"/>
      <c r="W110" s="189"/>
      <c r="X110" s="190">
        <v>1</v>
      </c>
      <c r="Y110" s="189"/>
      <c r="Z110" s="189"/>
      <c r="AA110" s="189"/>
      <c r="AB110" s="189"/>
      <c r="AC110" s="189"/>
      <c r="AD110" s="189"/>
      <c r="AE110" s="189"/>
      <c r="AF110" s="189"/>
      <c r="AG110" s="190">
        <v>1</v>
      </c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90">
        <v>1</v>
      </c>
      <c r="BF110" s="189"/>
      <c r="BG110" s="190">
        <v>7</v>
      </c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</row>
    <row r="111" spans="1:101" ht="11.1" customHeight="1" x14ac:dyDescent="0.2">
      <c r="A111" s="188" t="s">
        <v>549</v>
      </c>
      <c r="B111" s="189"/>
      <c r="C111" s="186">
        <v>4547</v>
      </c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90">
        <v>325</v>
      </c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</row>
    <row r="112" spans="1:101" ht="11.1" customHeight="1" x14ac:dyDescent="0.2">
      <c r="A112" s="188" t="s">
        <v>550</v>
      </c>
      <c r="B112" s="189"/>
      <c r="C112" s="192"/>
      <c r="D112" s="189"/>
      <c r="E112" s="189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90">
        <v>1</v>
      </c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90">
        <v>1</v>
      </c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90">
        <v>1</v>
      </c>
      <c r="AR112" s="189"/>
      <c r="AS112" s="189"/>
      <c r="AT112" s="189"/>
      <c r="AU112" s="190">
        <v>2</v>
      </c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</row>
    <row r="113" spans="1:101" ht="11.1" customHeight="1" x14ac:dyDescent="0.2">
      <c r="A113" s="188" t="s">
        <v>551</v>
      </c>
      <c r="B113" s="189"/>
      <c r="C113" s="186">
        <v>5028</v>
      </c>
      <c r="D113" s="189"/>
      <c r="E113" s="189"/>
      <c r="F113" s="189"/>
      <c r="G113" s="189"/>
      <c r="H113" s="189"/>
      <c r="I113" s="189"/>
      <c r="J113" s="189"/>
      <c r="K113" s="189"/>
      <c r="L113" s="189"/>
      <c r="M113" s="189"/>
      <c r="N113" s="189"/>
      <c r="O113" s="190">
        <v>416</v>
      </c>
      <c r="P113" s="191">
        <v>27743</v>
      </c>
      <c r="Q113" s="189"/>
      <c r="R113" s="191">
        <v>15564</v>
      </c>
      <c r="S113" s="191">
        <v>10550</v>
      </c>
      <c r="T113" s="189"/>
      <c r="U113" s="189"/>
      <c r="V113" s="191">
        <v>68730</v>
      </c>
      <c r="W113" s="189"/>
      <c r="X113" s="191">
        <v>19142</v>
      </c>
      <c r="Y113" s="189"/>
      <c r="Z113" s="191">
        <v>60643</v>
      </c>
      <c r="AA113" s="191">
        <v>8647</v>
      </c>
      <c r="AB113" s="189"/>
      <c r="AC113" s="191">
        <v>14095</v>
      </c>
      <c r="AD113" s="191">
        <v>35641</v>
      </c>
      <c r="AE113" s="191">
        <v>18510</v>
      </c>
      <c r="AF113" s="189"/>
      <c r="AG113" s="191">
        <v>32214</v>
      </c>
      <c r="AH113" s="191">
        <v>3501</v>
      </c>
      <c r="AI113" s="191">
        <v>10120</v>
      </c>
      <c r="AJ113" s="191">
        <v>5583</v>
      </c>
      <c r="AK113" s="191">
        <v>5728</v>
      </c>
      <c r="AL113" s="191">
        <v>10520</v>
      </c>
      <c r="AM113" s="191">
        <v>6988</v>
      </c>
      <c r="AN113" s="191">
        <v>7149</v>
      </c>
      <c r="AO113" s="191">
        <v>24306</v>
      </c>
      <c r="AP113" s="191">
        <v>28879</v>
      </c>
      <c r="AQ113" s="191">
        <v>12018</v>
      </c>
      <c r="AR113" s="191">
        <v>30244</v>
      </c>
      <c r="AS113" s="191">
        <v>8488</v>
      </c>
      <c r="AT113" s="191">
        <v>9626</v>
      </c>
      <c r="AU113" s="191">
        <v>12098</v>
      </c>
      <c r="AV113" s="191">
        <v>12341</v>
      </c>
      <c r="AW113" s="191">
        <v>2261</v>
      </c>
      <c r="AX113" s="191">
        <v>25287</v>
      </c>
      <c r="AY113" s="191">
        <v>3641</v>
      </c>
      <c r="AZ113" s="191">
        <v>36461</v>
      </c>
      <c r="BA113" s="191">
        <v>34453</v>
      </c>
      <c r="BB113" s="191">
        <v>8757</v>
      </c>
      <c r="BC113" s="191">
        <v>5813</v>
      </c>
      <c r="BD113" s="191">
        <v>8856</v>
      </c>
      <c r="BE113" s="191">
        <v>3051</v>
      </c>
      <c r="BF113" s="189"/>
      <c r="BG113" s="191">
        <v>10071</v>
      </c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91">
        <v>21273</v>
      </c>
      <c r="CQ113" s="189"/>
      <c r="CR113" s="189"/>
      <c r="CS113" s="189"/>
      <c r="CT113" s="189"/>
      <c r="CU113" s="191">
        <v>7493</v>
      </c>
      <c r="CV113" s="189"/>
      <c r="CW113" s="189"/>
    </row>
    <row r="114" spans="1:101" ht="11.1" customHeight="1" x14ac:dyDescent="0.2">
      <c r="A114" s="188" t="s">
        <v>552</v>
      </c>
      <c r="B114" s="189"/>
      <c r="C114" s="192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91">
        <v>1853</v>
      </c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</row>
    <row r="115" spans="1:101" ht="11.1" customHeight="1" x14ac:dyDescent="0.2">
      <c r="A115" s="188" t="s">
        <v>553</v>
      </c>
      <c r="B115" s="191">
        <v>4754</v>
      </c>
      <c r="C115" s="186">
        <v>3349</v>
      </c>
      <c r="D115" s="191">
        <v>1830</v>
      </c>
      <c r="E115" s="191">
        <v>3340</v>
      </c>
      <c r="F115" s="189"/>
      <c r="G115" s="189"/>
      <c r="H115" s="189"/>
      <c r="I115" s="190">
        <v>151</v>
      </c>
      <c r="J115" s="190">
        <v>87</v>
      </c>
      <c r="K115" s="189"/>
      <c r="L115" s="189"/>
      <c r="M115" s="189"/>
      <c r="N115" s="189"/>
      <c r="O115" s="190">
        <v>256</v>
      </c>
      <c r="P115" s="191">
        <v>8018</v>
      </c>
      <c r="Q115" s="189"/>
      <c r="R115" s="191">
        <v>8421</v>
      </c>
      <c r="S115" s="191">
        <v>9186</v>
      </c>
      <c r="T115" s="189"/>
      <c r="U115" s="189"/>
      <c r="V115" s="191">
        <v>8755</v>
      </c>
      <c r="W115" s="189"/>
      <c r="X115" s="191">
        <v>5786</v>
      </c>
      <c r="Y115" s="189"/>
      <c r="Z115" s="191">
        <v>1629</v>
      </c>
      <c r="AA115" s="191">
        <v>4693</v>
      </c>
      <c r="AB115" s="189"/>
      <c r="AC115" s="191">
        <v>1206</v>
      </c>
      <c r="AD115" s="191">
        <v>10000</v>
      </c>
      <c r="AE115" s="191">
        <v>4354</v>
      </c>
      <c r="AF115" s="189"/>
      <c r="AG115" s="191">
        <v>2684</v>
      </c>
      <c r="AH115" s="190">
        <v>904</v>
      </c>
      <c r="AI115" s="190">
        <v>285</v>
      </c>
      <c r="AJ115" s="190">
        <v>889</v>
      </c>
      <c r="AK115" s="191">
        <v>2614</v>
      </c>
      <c r="AL115" s="191">
        <v>5114</v>
      </c>
      <c r="AM115" s="191">
        <v>1675</v>
      </c>
      <c r="AN115" s="191">
        <v>1918</v>
      </c>
      <c r="AO115" s="191">
        <v>4193</v>
      </c>
      <c r="AP115" s="191">
        <v>2898</v>
      </c>
      <c r="AQ115" s="190">
        <v>532</v>
      </c>
      <c r="AR115" s="191">
        <v>1313</v>
      </c>
      <c r="AS115" s="191">
        <v>3056</v>
      </c>
      <c r="AT115" s="191">
        <v>7136</v>
      </c>
      <c r="AU115" s="191">
        <v>1191</v>
      </c>
      <c r="AV115" s="191">
        <v>1327</v>
      </c>
      <c r="AW115" s="191">
        <v>1170</v>
      </c>
      <c r="AX115" s="191">
        <v>1821</v>
      </c>
      <c r="AY115" s="190">
        <v>909</v>
      </c>
      <c r="AZ115" s="191">
        <v>2903</v>
      </c>
      <c r="BA115" s="191">
        <v>1426</v>
      </c>
      <c r="BB115" s="191">
        <v>2876</v>
      </c>
      <c r="BC115" s="191">
        <v>3652</v>
      </c>
      <c r="BD115" s="191">
        <v>2191</v>
      </c>
      <c r="BE115" s="191">
        <v>1653</v>
      </c>
      <c r="BF115" s="190">
        <v>368</v>
      </c>
      <c r="BG115" s="191">
        <v>4781</v>
      </c>
      <c r="BH115" s="190">
        <v>378</v>
      </c>
      <c r="BI115" s="190">
        <v>311</v>
      </c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90">
        <v>210</v>
      </c>
      <c r="CO115" s="189"/>
      <c r="CP115" s="191">
        <v>3376</v>
      </c>
      <c r="CQ115" s="189"/>
      <c r="CR115" s="189"/>
      <c r="CS115" s="189"/>
      <c r="CT115" s="189"/>
      <c r="CU115" s="191">
        <v>3273</v>
      </c>
      <c r="CV115" s="189"/>
      <c r="CW115" s="191"/>
    </row>
    <row r="116" spans="1:101" ht="11.1" customHeight="1" x14ac:dyDescent="0.2">
      <c r="A116" s="188" t="s">
        <v>554</v>
      </c>
      <c r="B116" s="191">
        <v>3639</v>
      </c>
      <c r="C116" s="192"/>
      <c r="D116" s="189"/>
      <c r="E116" s="191">
        <v>1332</v>
      </c>
      <c r="F116" s="189"/>
      <c r="G116" s="189"/>
      <c r="H116" s="189"/>
      <c r="I116" s="190">
        <v>232</v>
      </c>
      <c r="J116" s="189"/>
      <c r="K116" s="189"/>
      <c r="L116" s="189"/>
      <c r="M116" s="189"/>
      <c r="N116" s="189"/>
      <c r="O116" s="189"/>
      <c r="P116" s="189"/>
      <c r="Q116" s="190">
        <v>5</v>
      </c>
      <c r="R116" s="189"/>
      <c r="S116" s="189"/>
      <c r="T116" s="189"/>
      <c r="U116" s="189"/>
      <c r="V116" s="191">
        <v>1204</v>
      </c>
      <c r="W116" s="189"/>
      <c r="X116" s="189"/>
      <c r="Y116" s="189"/>
      <c r="Z116" s="189"/>
      <c r="AA116" s="189"/>
      <c r="AB116" s="189"/>
      <c r="AC116" s="189"/>
      <c r="AD116" s="190">
        <v>191</v>
      </c>
      <c r="AE116" s="190">
        <v>405</v>
      </c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91"/>
    </row>
    <row r="117" spans="1:101" ht="11.1" customHeight="1" x14ac:dyDescent="0.2">
      <c r="A117" s="188" t="s">
        <v>555</v>
      </c>
      <c r="B117" s="191">
        <v>3261</v>
      </c>
      <c r="C117" s="192"/>
      <c r="D117" s="189"/>
      <c r="E117" s="190">
        <v>391</v>
      </c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91">
        <v>1278</v>
      </c>
      <c r="Q117" s="190">
        <v>5</v>
      </c>
      <c r="R117" s="190">
        <v>99</v>
      </c>
      <c r="S117" s="191">
        <v>2752</v>
      </c>
      <c r="T117" s="189"/>
      <c r="U117" s="189"/>
      <c r="V117" s="189"/>
      <c r="W117" s="189"/>
      <c r="X117" s="189"/>
      <c r="Y117" s="189"/>
      <c r="Z117" s="190">
        <v>36</v>
      </c>
      <c r="AA117" s="189"/>
      <c r="AB117" s="189"/>
      <c r="AC117" s="190">
        <v>1</v>
      </c>
      <c r="AD117" s="190">
        <v>324</v>
      </c>
      <c r="AE117" s="190">
        <v>102</v>
      </c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91"/>
    </row>
    <row r="118" spans="1:101" ht="11.1" customHeight="1" x14ac:dyDescent="0.2">
      <c r="A118" s="188" t="s">
        <v>556</v>
      </c>
      <c r="B118" s="189"/>
      <c r="C118" s="192"/>
      <c r="D118" s="189"/>
      <c r="E118" s="189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91">
        <v>1328</v>
      </c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91">
        <v>1006</v>
      </c>
      <c r="AD118" s="191">
        <v>1451</v>
      </c>
      <c r="AE118" s="191">
        <v>1970</v>
      </c>
      <c r="AF118" s="189"/>
      <c r="AG118" s="190">
        <v>915</v>
      </c>
      <c r="AH118" s="189"/>
      <c r="AI118" s="191">
        <v>3424</v>
      </c>
      <c r="AJ118" s="189"/>
      <c r="AK118" s="191">
        <v>5274</v>
      </c>
      <c r="AL118" s="189"/>
      <c r="AM118" s="191">
        <v>3974</v>
      </c>
      <c r="AN118" s="189"/>
      <c r="AO118" s="191">
        <v>5911</v>
      </c>
      <c r="AP118" s="189"/>
      <c r="AQ118" s="189"/>
      <c r="AR118" s="191">
        <v>1231</v>
      </c>
      <c r="AS118" s="189"/>
      <c r="AT118" s="191">
        <v>13328</v>
      </c>
      <c r="AU118" s="189"/>
      <c r="AV118" s="189"/>
      <c r="AW118" s="191">
        <v>6768</v>
      </c>
      <c r="AX118" s="189"/>
      <c r="AY118" s="190">
        <v>3</v>
      </c>
      <c r="AZ118" s="189"/>
      <c r="BA118" s="191">
        <v>2890</v>
      </c>
      <c r="BB118" s="191">
        <v>2538</v>
      </c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</row>
    <row r="119" spans="1:101" ht="11.1" customHeight="1" x14ac:dyDescent="0.2">
      <c r="A119" s="188" t="s">
        <v>557</v>
      </c>
      <c r="B119" s="189"/>
      <c r="C119" s="187">
        <v>739</v>
      </c>
      <c r="D119" s="190">
        <v>30</v>
      </c>
      <c r="E119" s="189"/>
      <c r="F119" s="189"/>
      <c r="G119" s="189"/>
      <c r="H119" s="189"/>
      <c r="I119" s="191">
        <v>20553</v>
      </c>
      <c r="J119" s="191">
        <v>16659</v>
      </c>
      <c r="K119" s="189"/>
      <c r="L119" s="189"/>
      <c r="M119" s="189"/>
      <c r="N119" s="189"/>
      <c r="O119" s="189"/>
      <c r="P119" s="191">
        <v>2275</v>
      </c>
      <c r="Q119" s="189"/>
      <c r="R119" s="191">
        <v>1871</v>
      </c>
      <c r="S119" s="189"/>
      <c r="T119" s="189"/>
      <c r="U119" s="189"/>
      <c r="V119" s="190">
        <v>434</v>
      </c>
      <c r="W119" s="189"/>
      <c r="X119" s="189"/>
      <c r="Y119" s="189"/>
      <c r="Z119" s="190">
        <v>916</v>
      </c>
      <c r="AA119" s="189"/>
      <c r="AB119" s="189"/>
      <c r="AC119" s="189"/>
      <c r="AD119" s="191">
        <v>5387</v>
      </c>
      <c r="AE119" s="191">
        <v>1098</v>
      </c>
      <c r="AF119" s="189"/>
      <c r="AG119" s="191">
        <v>1565</v>
      </c>
      <c r="AH119" s="190">
        <v>766</v>
      </c>
      <c r="AI119" s="189"/>
      <c r="AJ119" s="189"/>
      <c r="AK119" s="190">
        <v>279</v>
      </c>
      <c r="AL119" s="190">
        <v>776</v>
      </c>
      <c r="AM119" s="190">
        <v>43</v>
      </c>
      <c r="AN119" s="190">
        <v>580</v>
      </c>
      <c r="AO119" s="191">
        <v>1882</v>
      </c>
      <c r="AP119" s="190">
        <v>470</v>
      </c>
      <c r="AQ119" s="190">
        <v>385</v>
      </c>
      <c r="AR119" s="191">
        <v>1320</v>
      </c>
      <c r="AS119" s="190">
        <v>620</v>
      </c>
      <c r="AT119" s="191">
        <v>2172</v>
      </c>
      <c r="AU119" s="191">
        <v>1115</v>
      </c>
      <c r="AV119" s="190">
        <v>371</v>
      </c>
      <c r="AW119" s="191">
        <v>1163</v>
      </c>
      <c r="AX119" s="190">
        <v>493</v>
      </c>
      <c r="AY119" s="190">
        <v>312</v>
      </c>
      <c r="AZ119" s="191">
        <v>1234</v>
      </c>
      <c r="BA119" s="191">
        <v>1190</v>
      </c>
      <c r="BB119" s="190">
        <v>679</v>
      </c>
      <c r="BC119" s="190">
        <v>123</v>
      </c>
      <c r="BD119" s="189"/>
      <c r="BE119" s="190">
        <v>628</v>
      </c>
      <c r="BF119" s="189"/>
      <c r="BG119" s="191">
        <v>2594</v>
      </c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</row>
    <row r="120" spans="1:101" ht="11.1" customHeight="1" x14ac:dyDescent="0.2">
      <c r="A120" s="188" t="s">
        <v>558</v>
      </c>
      <c r="B120" s="191">
        <v>3622</v>
      </c>
      <c r="C120" s="186">
        <v>3306</v>
      </c>
      <c r="D120" s="190">
        <v>529</v>
      </c>
      <c r="E120" s="191">
        <v>3670</v>
      </c>
      <c r="F120" s="189"/>
      <c r="G120" s="189"/>
      <c r="H120" s="189"/>
      <c r="I120" s="190">
        <v>89</v>
      </c>
      <c r="J120" s="189"/>
      <c r="K120" s="189"/>
      <c r="L120" s="189"/>
      <c r="M120" s="189"/>
      <c r="N120" s="189"/>
      <c r="O120" s="190">
        <v>151</v>
      </c>
      <c r="P120" s="191">
        <v>6723</v>
      </c>
      <c r="Q120" s="189"/>
      <c r="R120" s="191">
        <v>10519</v>
      </c>
      <c r="S120" s="191">
        <v>7684</v>
      </c>
      <c r="T120" s="189"/>
      <c r="U120" s="189"/>
      <c r="V120" s="191">
        <v>7790</v>
      </c>
      <c r="W120" s="189"/>
      <c r="X120" s="191">
        <v>3943</v>
      </c>
      <c r="Y120" s="189"/>
      <c r="Z120" s="191">
        <v>3032</v>
      </c>
      <c r="AA120" s="191">
        <v>2724</v>
      </c>
      <c r="AB120" s="189"/>
      <c r="AC120" s="191">
        <v>1615</v>
      </c>
      <c r="AD120" s="191">
        <v>8406</v>
      </c>
      <c r="AE120" s="191">
        <v>3548</v>
      </c>
      <c r="AF120" s="189"/>
      <c r="AG120" s="191">
        <v>1821</v>
      </c>
      <c r="AH120" s="191">
        <v>1079</v>
      </c>
      <c r="AI120" s="189"/>
      <c r="AJ120" s="190">
        <v>160</v>
      </c>
      <c r="AK120" s="191">
        <v>1852</v>
      </c>
      <c r="AL120" s="191">
        <v>2647</v>
      </c>
      <c r="AM120" s="189"/>
      <c r="AN120" s="191">
        <v>2519</v>
      </c>
      <c r="AO120" s="191">
        <v>5300</v>
      </c>
      <c r="AP120" s="191">
        <v>2045</v>
      </c>
      <c r="AQ120" s="190">
        <v>451</v>
      </c>
      <c r="AR120" s="190">
        <v>866</v>
      </c>
      <c r="AS120" s="191">
        <v>1005</v>
      </c>
      <c r="AT120" s="191">
        <v>5746</v>
      </c>
      <c r="AU120" s="190">
        <v>928</v>
      </c>
      <c r="AV120" s="191">
        <v>1387</v>
      </c>
      <c r="AW120" s="191">
        <v>1651</v>
      </c>
      <c r="AX120" s="191">
        <v>1396</v>
      </c>
      <c r="AY120" s="190">
        <v>797</v>
      </c>
      <c r="AZ120" s="191">
        <v>6446</v>
      </c>
      <c r="BA120" s="191">
        <v>2506</v>
      </c>
      <c r="BB120" s="191">
        <v>1593</v>
      </c>
      <c r="BC120" s="191">
        <v>2714</v>
      </c>
      <c r="BD120" s="190">
        <v>556</v>
      </c>
      <c r="BE120" s="190">
        <v>645</v>
      </c>
      <c r="BF120" s="190">
        <v>191</v>
      </c>
      <c r="BG120" s="191">
        <v>5008</v>
      </c>
      <c r="BH120" s="190">
        <v>87</v>
      </c>
      <c r="BI120" s="190">
        <v>50</v>
      </c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90">
        <v>50</v>
      </c>
      <c r="CO120" s="189"/>
      <c r="CP120" s="191">
        <v>3155</v>
      </c>
      <c r="CQ120" s="189"/>
      <c r="CR120" s="189"/>
      <c r="CS120" s="189"/>
      <c r="CT120" s="189"/>
      <c r="CU120" s="191">
        <v>1924</v>
      </c>
      <c r="CV120" s="189"/>
      <c r="CW120" s="191"/>
    </row>
    <row r="121" spans="1:101" ht="11.1" customHeight="1" x14ac:dyDescent="0.2">
      <c r="A121" s="188" t="s">
        <v>559</v>
      </c>
      <c r="B121" s="191">
        <v>17995</v>
      </c>
      <c r="C121" s="186">
        <v>6198</v>
      </c>
      <c r="D121" s="190">
        <v>479</v>
      </c>
      <c r="E121" s="191">
        <v>8475</v>
      </c>
      <c r="F121" s="189"/>
      <c r="G121" s="189"/>
      <c r="H121" s="189"/>
      <c r="I121" s="189"/>
      <c r="J121" s="189"/>
      <c r="K121" s="189"/>
      <c r="L121" s="189"/>
      <c r="M121" s="189"/>
      <c r="N121" s="189"/>
      <c r="O121" s="190">
        <v>510</v>
      </c>
      <c r="P121" s="191">
        <v>8809</v>
      </c>
      <c r="Q121" s="189"/>
      <c r="R121" s="191">
        <v>13013</v>
      </c>
      <c r="S121" s="191">
        <v>5225</v>
      </c>
      <c r="T121" s="189"/>
      <c r="U121" s="189"/>
      <c r="V121" s="191">
        <v>6679</v>
      </c>
      <c r="W121" s="189"/>
      <c r="X121" s="191">
        <v>8022</v>
      </c>
      <c r="Y121" s="189"/>
      <c r="Z121" s="191">
        <v>5683</v>
      </c>
      <c r="AA121" s="191">
        <v>1734</v>
      </c>
      <c r="AB121" s="189"/>
      <c r="AC121" s="191">
        <v>1643</v>
      </c>
      <c r="AD121" s="191">
        <v>15093</v>
      </c>
      <c r="AE121" s="191">
        <v>6458</v>
      </c>
      <c r="AF121" s="189"/>
      <c r="AG121" s="191">
        <v>4477</v>
      </c>
      <c r="AH121" s="190">
        <v>617</v>
      </c>
      <c r="AI121" s="191">
        <v>1165</v>
      </c>
      <c r="AJ121" s="191">
        <v>1419</v>
      </c>
      <c r="AK121" s="191">
        <v>4697</v>
      </c>
      <c r="AL121" s="191">
        <v>3673</v>
      </c>
      <c r="AM121" s="190">
        <v>679</v>
      </c>
      <c r="AN121" s="191">
        <v>2551</v>
      </c>
      <c r="AO121" s="191">
        <v>5364</v>
      </c>
      <c r="AP121" s="191">
        <v>2702</v>
      </c>
      <c r="AQ121" s="191">
        <v>2459</v>
      </c>
      <c r="AR121" s="191">
        <v>1127</v>
      </c>
      <c r="AS121" s="190">
        <v>107</v>
      </c>
      <c r="AT121" s="191">
        <v>7933</v>
      </c>
      <c r="AU121" s="190">
        <v>906</v>
      </c>
      <c r="AV121" s="191">
        <v>1142</v>
      </c>
      <c r="AW121" s="191">
        <v>3647</v>
      </c>
      <c r="AX121" s="191">
        <v>1433</v>
      </c>
      <c r="AY121" s="191">
        <v>1313</v>
      </c>
      <c r="AZ121" s="191">
        <v>7433</v>
      </c>
      <c r="BA121" s="191">
        <v>6309</v>
      </c>
      <c r="BB121" s="191">
        <v>2359</v>
      </c>
      <c r="BC121" s="191">
        <v>2535</v>
      </c>
      <c r="BD121" s="190">
        <v>893</v>
      </c>
      <c r="BE121" s="191">
        <v>2203</v>
      </c>
      <c r="BF121" s="190">
        <v>638</v>
      </c>
      <c r="BG121" s="191">
        <v>6261</v>
      </c>
      <c r="BH121" s="190">
        <v>438</v>
      </c>
      <c r="BI121" s="190">
        <v>436</v>
      </c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90">
        <v>156</v>
      </c>
      <c r="CO121" s="189"/>
      <c r="CP121" s="191">
        <v>2485</v>
      </c>
      <c r="CQ121" s="189"/>
      <c r="CR121" s="189"/>
      <c r="CS121" s="189"/>
      <c r="CT121" s="189"/>
      <c r="CU121" s="191">
        <v>3799</v>
      </c>
      <c r="CV121" s="189"/>
      <c r="CW121" s="191"/>
    </row>
    <row r="122" spans="1:101" ht="11.1" customHeight="1" x14ac:dyDescent="0.2">
      <c r="A122" s="188" t="s">
        <v>560</v>
      </c>
      <c r="B122" s="189"/>
      <c r="C122" s="192"/>
      <c r="D122" s="189"/>
      <c r="E122" s="191">
        <v>2355</v>
      </c>
      <c r="F122" s="189"/>
      <c r="G122" s="189"/>
      <c r="H122" s="189"/>
      <c r="I122" s="189"/>
      <c r="J122" s="189"/>
      <c r="K122" s="189"/>
      <c r="L122" s="189"/>
      <c r="M122" s="189"/>
      <c r="N122" s="189"/>
      <c r="O122" s="191">
        <v>2107</v>
      </c>
      <c r="P122" s="189"/>
      <c r="Q122" s="189"/>
      <c r="R122" s="189"/>
      <c r="S122" s="191">
        <v>515422</v>
      </c>
      <c r="T122" s="189"/>
      <c r="U122" s="189"/>
      <c r="V122" s="189"/>
      <c r="W122" s="190">
        <v>530</v>
      </c>
      <c r="X122" s="191">
        <v>150281</v>
      </c>
      <c r="Y122" s="189"/>
      <c r="Z122" s="189"/>
      <c r="AA122" s="191">
        <v>50529</v>
      </c>
      <c r="AB122" s="189"/>
      <c r="AC122" s="191">
        <v>15999</v>
      </c>
      <c r="AD122" s="191">
        <v>61521</v>
      </c>
      <c r="AE122" s="191">
        <v>42332</v>
      </c>
      <c r="AF122" s="189"/>
      <c r="AG122" s="191">
        <v>15110</v>
      </c>
      <c r="AH122" s="191">
        <v>6274</v>
      </c>
      <c r="AI122" s="191">
        <v>5159</v>
      </c>
      <c r="AJ122" s="191">
        <v>6353</v>
      </c>
      <c r="AK122" s="191">
        <v>32901</v>
      </c>
      <c r="AL122" s="191">
        <v>21242</v>
      </c>
      <c r="AM122" s="191">
        <v>4417</v>
      </c>
      <c r="AN122" s="191">
        <v>15049</v>
      </c>
      <c r="AO122" s="191">
        <v>27113</v>
      </c>
      <c r="AP122" s="191">
        <v>15764</v>
      </c>
      <c r="AQ122" s="191">
        <v>5054</v>
      </c>
      <c r="AR122" s="191">
        <v>13942</v>
      </c>
      <c r="AS122" s="191">
        <v>8655</v>
      </c>
      <c r="AT122" s="191">
        <v>85012</v>
      </c>
      <c r="AU122" s="191">
        <v>11724</v>
      </c>
      <c r="AV122" s="191">
        <v>12151</v>
      </c>
      <c r="AW122" s="191">
        <v>12559</v>
      </c>
      <c r="AX122" s="191">
        <v>24011</v>
      </c>
      <c r="AY122" s="191">
        <v>3223</v>
      </c>
      <c r="AZ122" s="191">
        <v>49692</v>
      </c>
      <c r="BA122" s="191">
        <v>39179</v>
      </c>
      <c r="BB122" s="191">
        <v>10724</v>
      </c>
      <c r="BC122" s="191">
        <v>14286</v>
      </c>
      <c r="BD122" s="191">
        <v>5034</v>
      </c>
      <c r="BE122" s="191">
        <v>7539</v>
      </c>
      <c r="BF122" s="190">
        <v>380</v>
      </c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91">
        <v>29928</v>
      </c>
      <c r="CQ122" s="189"/>
      <c r="CR122" s="189"/>
      <c r="CS122" s="189"/>
      <c r="CT122" s="189"/>
      <c r="CU122" s="189"/>
      <c r="CV122" s="189"/>
      <c r="CW122" s="189"/>
    </row>
    <row r="123" spans="1:101" ht="11.1" customHeight="1" x14ac:dyDescent="0.2">
      <c r="A123" s="188" t="s">
        <v>561</v>
      </c>
      <c r="B123" s="191">
        <v>1366</v>
      </c>
      <c r="C123" s="186">
        <v>5607</v>
      </c>
      <c r="D123" s="189"/>
      <c r="E123" s="191">
        <v>1801</v>
      </c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91">
        <v>1002</v>
      </c>
      <c r="Q123" s="189"/>
      <c r="R123" s="190">
        <v>204</v>
      </c>
      <c r="S123" s="191">
        <v>2941</v>
      </c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90">
        <v>14</v>
      </c>
      <c r="AE123" s="190">
        <v>325</v>
      </c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90">
        <v>384</v>
      </c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91"/>
    </row>
    <row r="124" spans="1:101" ht="11.1" customHeight="1" x14ac:dyDescent="0.2">
      <c r="A124" s="188" t="s">
        <v>562</v>
      </c>
      <c r="B124" s="189"/>
      <c r="C124" s="192"/>
      <c r="D124" s="189"/>
      <c r="E124" s="189"/>
      <c r="F124" s="189"/>
      <c r="G124" s="189"/>
      <c r="H124" s="189"/>
      <c r="I124" s="189"/>
      <c r="J124" s="190">
        <v>439</v>
      </c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</row>
    <row r="125" spans="1:101" ht="11.1" customHeight="1" x14ac:dyDescent="0.2">
      <c r="A125" s="188" t="s">
        <v>563</v>
      </c>
      <c r="B125" s="191">
        <v>3067</v>
      </c>
      <c r="C125" s="186">
        <v>1835</v>
      </c>
      <c r="D125" s="190">
        <v>7</v>
      </c>
      <c r="E125" s="191">
        <v>1465</v>
      </c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91">
        <v>1769</v>
      </c>
      <c r="Q125" s="189"/>
      <c r="R125" s="191">
        <v>6714</v>
      </c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91">
        <v>1391</v>
      </c>
      <c r="AE125" s="191">
        <v>1288</v>
      </c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90">
        <v>163</v>
      </c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90">
        <v>746</v>
      </c>
      <c r="CV125" s="189"/>
      <c r="CW125" s="191"/>
    </row>
    <row r="126" spans="1:101" ht="11.1" customHeight="1" x14ac:dyDescent="0.2">
      <c r="A126" s="188" t="s">
        <v>564</v>
      </c>
      <c r="B126" s="191">
        <v>3022</v>
      </c>
      <c r="C126" s="192"/>
      <c r="D126" s="189"/>
      <c r="E126" s="189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90">
        <v>982</v>
      </c>
      <c r="Q126" s="189"/>
      <c r="R126" s="191">
        <v>1396</v>
      </c>
      <c r="S126" s="189"/>
      <c r="T126" s="189"/>
      <c r="U126" s="189"/>
      <c r="V126" s="190">
        <v>504</v>
      </c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91"/>
    </row>
    <row r="127" spans="1:101" ht="11.1" customHeight="1" x14ac:dyDescent="0.2">
      <c r="A127" s="188" t="s">
        <v>565</v>
      </c>
      <c r="B127" s="189"/>
      <c r="C127" s="192"/>
      <c r="D127" s="189"/>
      <c r="E127" s="189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90">
        <v>11</v>
      </c>
      <c r="W127" s="189"/>
      <c r="X127" s="189"/>
      <c r="Y127" s="189"/>
      <c r="Z127" s="190">
        <v>23</v>
      </c>
      <c r="AA127" s="189"/>
      <c r="AB127" s="189"/>
      <c r="AC127" s="189"/>
      <c r="AD127" s="189"/>
      <c r="AE127" s="190">
        <v>4</v>
      </c>
      <c r="AF127" s="189"/>
      <c r="AG127" s="190">
        <v>15</v>
      </c>
      <c r="AH127" s="189"/>
      <c r="AI127" s="189"/>
      <c r="AJ127" s="190">
        <v>8</v>
      </c>
      <c r="AK127" s="189"/>
      <c r="AL127" s="189"/>
      <c r="AM127" s="190">
        <v>22</v>
      </c>
      <c r="AN127" s="190">
        <v>35</v>
      </c>
      <c r="AO127" s="190">
        <v>1</v>
      </c>
      <c r="AP127" s="189"/>
      <c r="AQ127" s="189"/>
      <c r="AR127" s="189"/>
      <c r="AS127" s="190">
        <v>1</v>
      </c>
      <c r="AT127" s="189"/>
      <c r="AU127" s="189"/>
      <c r="AV127" s="189"/>
      <c r="AW127" s="189"/>
      <c r="AX127" s="190">
        <v>1</v>
      </c>
      <c r="AY127" s="189"/>
      <c r="AZ127" s="189"/>
      <c r="BA127" s="189"/>
      <c r="BB127" s="189"/>
      <c r="BC127" s="189"/>
      <c r="BD127" s="190">
        <v>9</v>
      </c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90">
        <v>1</v>
      </c>
      <c r="CV127" s="189"/>
      <c r="CW127" s="189"/>
    </row>
    <row r="128" spans="1:101" ht="11.1" customHeight="1" x14ac:dyDescent="0.2">
      <c r="A128" s="188" t="s">
        <v>566</v>
      </c>
      <c r="B128" s="189"/>
      <c r="C128" s="192"/>
      <c r="D128" s="189"/>
      <c r="E128" s="189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90">
        <v>2</v>
      </c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</row>
    <row r="129" spans="1:101" ht="11.1" customHeight="1" x14ac:dyDescent="0.2">
      <c r="A129" s="188" t="s">
        <v>567</v>
      </c>
      <c r="B129" s="189"/>
      <c r="C129" s="192"/>
      <c r="D129" s="189"/>
      <c r="E129" s="189"/>
      <c r="F129" s="189"/>
      <c r="G129" s="189"/>
      <c r="H129" s="191">
        <v>39834</v>
      </c>
      <c r="I129" s="189"/>
      <c r="J129" s="189"/>
      <c r="K129" s="189"/>
      <c r="L129" s="189"/>
      <c r="M129" s="189"/>
      <c r="N129" s="189"/>
      <c r="O129" s="190">
        <v>236</v>
      </c>
      <c r="P129" s="189"/>
      <c r="Q129" s="189"/>
      <c r="R129" s="189"/>
      <c r="S129" s="189"/>
      <c r="T129" s="189"/>
      <c r="U129" s="189"/>
      <c r="V129" s="191">
        <v>3365</v>
      </c>
      <c r="W129" s="189"/>
      <c r="X129" s="189"/>
      <c r="Y129" s="191">
        <v>8641</v>
      </c>
      <c r="Z129" s="190">
        <v>275</v>
      </c>
      <c r="AA129" s="189"/>
      <c r="AB129" s="191">
        <v>5315</v>
      </c>
      <c r="AC129" s="191">
        <v>1476</v>
      </c>
      <c r="AD129" s="191">
        <v>7046</v>
      </c>
      <c r="AE129" s="189"/>
      <c r="AF129" s="191">
        <v>4391</v>
      </c>
      <c r="AG129" s="191">
        <v>2779</v>
      </c>
      <c r="AH129" s="190">
        <v>784</v>
      </c>
      <c r="AI129" s="190">
        <v>877</v>
      </c>
      <c r="AJ129" s="190">
        <v>854</v>
      </c>
      <c r="AK129" s="191">
        <v>3092</v>
      </c>
      <c r="AL129" s="191">
        <v>2787</v>
      </c>
      <c r="AM129" s="190">
        <v>780</v>
      </c>
      <c r="AN129" s="191">
        <v>1559</v>
      </c>
      <c r="AO129" s="191">
        <v>3850</v>
      </c>
      <c r="AP129" s="191">
        <v>2551</v>
      </c>
      <c r="AQ129" s="190">
        <v>871</v>
      </c>
      <c r="AR129" s="191">
        <v>1748</v>
      </c>
      <c r="AS129" s="191">
        <v>1119</v>
      </c>
      <c r="AT129" s="191">
        <v>4044</v>
      </c>
      <c r="AU129" s="191">
        <v>1511</v>
      </c>
      <c r="AV129" s="191">
        <v>1311</v>
      </c>
      <c r="AW129" s="191">
        <v>1249</v>
      </c>
      <c r="AX129" s="191">
        <v>2504</v>
      </c>
      <c r="AY129" s="190">
        <v>599</v>
      </c>
      <c r="AZ129" s="191">
        <v>4428</v>
      </c>
      <c r="BA129" s="191">
        <v>4040</v>
      </c>
      <c r="BB129" s="191">
        <v>1474</v>
      </c>
      <c r="BC129" s="191">
        <v>1532</v>
      </c>
      <c r="BD129" s="191">
        <v>1071</v>
      </c>
      <c r="BE129" s="190">
        <v>941</v>
      </c>
      <c r="BF129" s="190">
        <v>372</v>
      </c>
      <c r="BG129" s="191">
        <v>2472</v>
      </c>
      <c r="BH129" s="189"/>
      <c r="BI129" s="190">
        <v>2</v>
      </c>
      <c r="BJ129" s="189"/>
      <c r="BK129" s="189"/>
      <c r="BL129" s="189"/>
      <c r="BM129" s="189"/>
      <c r="BN129" s="189"/>
      <c r="BO129" s="189"/>
      <c r="BP129" s="189"/>
      <c r="BQ129" s="190">
        <v>446</v>
      </c>
      <c r="BR129" s="190">
        <v>119</v>
      </c>
      <c r="BS129" s="189"/>
      <c r="BT129" s="190">
        <v>113</v>
      </c>
      <c r="BU129" s="190">
        <v>93</v>
      </c>
      <c r="BV129" s="190">
        <v>66</v>
      </c>
      <c r="BW129" s="190">
        <v>87</v>
      </c>
      <c r="BX129" s="190">
        <v>102</v>
      </c>
      <c r="BY129" s="190">
        <v>68</v>
      </c>
      <c r="BZ129" s="190">
        <v>150</v>
      </c>
      <c r="CA129" s="190">
        <v>346</v>
      </c>
      <c r="CB129" s="190">
        <v>210</v>
      </c>
      <c r="CC129" s="190">
        <v>120</v>
      </c>
      <c r="CD129" s="190">
        <v>144</v>
      </c>
      <c r="CE129" s="189"/>
      <c r="CF129" s="189"/>
      <c r="CG129" s="189"/>
      <c r="CH129" s="190">
        <v>84</v>
      </c>
      <c r="CI129" s="190">
        <v>78</v>
      </c>
      <c r="CJ129" s="189"/>
      <c r="CK129" s="189"/>
      <c r="CL129" s="189"/>
      <c r="CM129" s="189"/>
      <c r="CN129" s="189"/>
      <c r="CO129" s="190">
        <v>17</v>
      </c>
      <c r="CP129" s="189"/>
      <c r="CQ129" s="189"/>
      <c r="CR129" s="189"/>
      <c r="CS129" s="189"/>
      <c r="CT129" s="189"/>
      <c r="CU129" s="189"/>
      <c r="CV129" s="189"/>
      <c r="CW129" s="189"/>
    </row>
    <row r="130" spans="1:101" ht="11.1" customHeight="1" x14ac:dyDescent="0.2">
      <c r="A130" s="188" t="s">
        <v>568</v>
      </c>
      <c r="B130" s="189"/>
      <c r="C130" s="192"/>
      <c r="D130" s="189"/>
      <c r="E130" s="189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90">
        <v>1</v>
      </c>
      <c r="AO130" s="190">
        <v>1</v>
      </c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</row>
    <row r="131" spans="1:101" ht="11.1" customHeight="1" x14ac:dyDescent="0.2">
      <c r="A131" s="188" t="s">
        <v>569</v>
      </c>
      <c r="B131" s="189"/>
      <c r="C131" s="192"/>
      <c r="D131" s="189"/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90">
        <v>2</v>
      </c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90">
        <v>317</v>
      </c>
      <c r="CQ131" s="189"/>
      <c r="CR131" s="189"/>
      <c r="CS131" s="189"/>
      <c r="CT131" s="189"/>
      <c r="CU131" s="189"/>
      <c r="CV131" s="189"/>
      <c r="CW131" s="189"/>
    </row>
    <row r="132" spans="1:101" ht="11.1" customHeight="1" x14ac:dyDescent="0.2">
      <c r="A132" s="188" t="s">
        <v>570</v>
      </c>
      <c r="B132" s="189"/>
      <c r="C132" s="192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90">
        <v>1</v>
      </c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</row>
    <row r="133" spans="1:101" ht="11.1" customHeight="1" x14ac:dyDescent="0.2">
      <c r="A133" s="188" t="s">
        <v>571</v>
      </c>
      <c r="B133" s="191">
        <v>3677</v>
      </c>
      <c r="C133" s="192"/>
      <c r="D133" s="189"/>
      <c r="E133" s="190">
        <v>823</v>
      </c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90">
        <v>256</v>
      </c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91"/>
    </row>
    <row r="134" spans="1:101" ht="11.1" customHeight="1" x14ac:dyDescent="0.2">
      <c r="A134" s="188" t="s">
        <v>572</v>
      </c>
      <c r="B134" s="191">
        <v>17879</v>
      </c>
      <c r="C134" s="186">
        <v>85839</v>
      </c>
      <c r="D134" s="191">
        <v>15042</v>
      </c>
      <c r="E134" s="189"/>
      <c r="F134" s="189"/>
      <c r="G134" s="189"/>
      <c r="H134" s="189"/>
      <c r="I134" s="190">
        <v>3</v>
      </c>
      <c r="J134" s="191">
        <v>3209</v>
      </c>
      <c r="K134" s="189"/>
      <c r="L134" s="191">
        <v>3495</v>
      </c>
      <c r="M134" s="191">
        <v>19087</v>
      </c>
      <c r="N134" s="189"/>
      <c r="O134" s="191">
        <v>13320</v>
      </c>
      <c r="P134" s="191">
        <v>262550</v>
      </c>
      <c r="Q134" s="189"/>
      <c r="R134" s="191">
        <v>263725</v>
      </c>
      <c r="S134" s="191">
        <v>177460</v>
      </c>
      <c r="T134" s="191">
        <v>2865</v>
      </c>
      <c r="U134" s="189"/>
      <c r="V134" s="191">
        <v>191113</v>
      </c>
      <c r="W134" s="191">
        <v>1000</v>
      </c>
      <c r="X134" s="191">
        <v>56812</v>
      </c>
      <c r="Y134" s="189"/>
      <c r="Z134" s="191">
        <v>80033</v>
      </c>
      <c r="AA134" s="191">
        <v>21726</v>
      </c>
      <c r="AB134" s="189"/>
      <c r="AC134" s="191">
        <v>26826</v>
      </c>
      <c r="AD134" s="191">
        <v>188530</v>
      </c>
      <c r="AE134" s="191">
        <v>86833</v>
      </c>
      <c r="AF134" s="189"/>
      <c r="AG134" s="191">
        <v>49503</v>
      </c>
      <c r="AH134" s="191">
        <v>18285</v>
      </c>
      <c r="AI134" s="191">
        <v>24601</v>
      </c>
      <c r="AJ134" s="191">
        <v>20249</v>
      </c>
      <c r="AK134" s="191">
        <v>69423</v>
      </c>
      <c r="AL134" s="191">
        <v>66266</v>
      </c>
      <c r="AM134" s="191">
        <v>15542</v>
      </c>
      <c r="AN134" s="191">
        <v>31940</v>
      </c>
      <c r="AO134" s="191">
        <v>73699</v>
      </c>
      <c r="AP134" s="191">
        <v>39455</v>
      </c>
      <c r="AQ134" s="191">
        <v>17556</v>
      </c>
      <c r="AR134" s="191">
        <v>30494</v>
      </c>
      <c r="AS134" s="191">
        <v>25090</v>
      </c>
      <c r="AT134" s="191">
        <v>167650</v>
      </c>
      <c r="AU134" s="191">
        <v>30611</v>
      </c>
      <c r="AV134" s="191">
        <v>29270</v>
      </c>
      <c r="AW134" s="191">
        <v>30658</v>
      </c>
      <c r="AX134" s="191">
        <v>42211</v>
      </c>
      <c r="AY134" s="191">
        <v>18585</v>
      </c>
      <c r="AZ134" s="191">
        <v>89977</v>
      </c>
      <c r="BA134" s="191">
        <v>70333</v>
      </c>
      <c r="BB134" s="191">
        <v>27469</v>
      </c>
      <c r="BC134" s="191">
        <v>39324</v>
      </c>
      <c r="BD134" s="191">
        <v>24464</v>
      </c>
      <c r="BE134" s="191">
        <v>21262</v>
      </c>
      <c r="BF134" s="191">
        <v>15554</v>
      </c>
      <c r="BG134" s="191">
        <v>79881</v>
      </c>
      <c r="BH134" s="191">
        <v>7774</v>
      </c>
      <c r="BI134" s="191">
        <v>1459</v>
      </c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91">
        <v>10273</v>
      </c>
      <c r="CO134" s="189"/>
      <c r="CP134" s="191">
        <v>71105</v>
      </c>
      <c r="CQ134" s="189"/>
      <c r="CR134" s="189"/>
      <c r="CS134" s="189"/>
      <c r="CT134" s="189"/>
      <c r="CU134" s="191">
        <v>71510</v>
      </c>
      <c r="CV134" s="189"/>
      <c r="CW134" s="191"/>
    </row>
    <row r="135" spans="1:101" ht="11.1" customHeight="1" x14ac:dyDescent="0.2">
      <c r="A135" s="188" t="s">
        <v>573</v>
      </c>
      <c r="B135" s="189"/>
      <c r="C135" s="186">
        <v>1076</v>
      </c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</row>
    <row r="136" spans="1:101" ht="11.1" customHeight="1" x14ac:dyDescent="0.2">
      <c r="A136" s="188" t="s">
        <v>574</v>
      </c>
      <c r="B136" s="191">
        <v>5482</v>
      </c>
      <c r="C136" s="192"/>
      <c r="D136" s="189"/>
      <c r="E136" s="191">
        <v>1894</v>
      </c>
      <c r="F136" s="189"/>
      <c r="G136" s="189"/>
      <c r="H136" s="189"/>
      <c r="I136" s="189"/>
      <c r="J136" s="189"/>
      <c r="K136" s="189"/>
      <c r="L136" s="189"/>
      <c r="M136" s="189"/>
      <c r="N136" s="189"/>
      <c r="O136" s="190">
        <v>173</v>
      </c>
      <c r="P136" s="189"/>
      <c r="Q136" s="190">
        <v>2</v>
      </c>
      <c r="R136" s="189"/>
      <c r="S136" s="191">
        <v>7128</v>
      </c>
      <c r="T136" s="189"/>
      <c r="U136" s="189"/>
      <c r="V136" s="191">
        <v>5428</v>
      </c>
      <c r="W136" s="189"/>
      <c r="X136" s="191">
        <v>4263</v>
      </c>
      <c r="Y136" s="189"/>
      <c r="Z136" s="191">
        <v>1425</v>
      </c>
      <c r="AA136" s="190">
        <v>510</v>
      </c>
      <c r="AB136" s="189"/>
      <c r="AC136" s="190">
        <v>880</v>
      </c>
      <c r="AD136" s="191">
        <v>3651</v>
      </c>
      <c r="AE136" s="191">
        <v>1055</v>
      </c>
      <c r="AF136" s="189"/>
      <c r="AG136" s="190">
        <v>12</v>
      </c>
      <c r="AH136" s="189"/>
      <c r="AI136" s="189"/>
      <c r="AJ136" s="189"/>
      <c r="AK136" s="189"/>
      <c r="AL136" s="189"/>
      <c r="AM136" s="189"/>
      <c r="AN136" s="189"/>
      <c r="AO136" s="190">
        <v>705</v>
      </c>
      <c r="AP136" s="191">
        <v>2001</v>
      </c>
      <c r="AQ136" s="190">
        <v>2</v>
      </c>
      <c r="AR136" s="190">
        <v>437</v>
      </c>
      <c r="AS136" s="189"/>
      <c r="AT136" s="190">
        <v>559</v>
      </c>
      <c r="AU136" s="190">
        <v>456</v>
      </c>
      <c r="AV136" s="189"/>
      <c r="AW136" s="190">
        <v>1</v>
      </c>
      <c r="AX136" s="190">
        <v>22</v>
      </c>
      <c r="AY136" s="189"/>
      <c r="AZ136" s="190">
        <v>768</v>
      </c>
      <c r="BA136" s="191">
        <v>1134</v>
      </c>
      <c r="BB136" s="190">
        <v>763</v>
      </c>
      <c r="BC136" s="189"/>
      <c r="BD136" s="189"/>
      <c r="BE136" s="190">
        <v>533</v>
      </c>
      <c r="BF136" s="189"/>
      <c r="BG136" s="190">
        <v>881</v>
      </c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91">
        <v>1236</v>
      </c>
      <c r="CQ136" s="189"/>
      <c r="CR136" s="189"/>
      <c r="CS136" s="189"/>
      <c r="CT136" s="189"/>
      <c r="CU136" s="189"/>
      <c r="CV136" s="189"/>
      <c r="CW136" s="191"/>
    </row>
    <row r="137" spans="1:101" ht="11.1" customHeight="1" x14ac:dyDescent="0.2">
      <c r="A137" s="188" t="s">
        <v>575</v>
      </c>
      <c r="B137" s="189"/>
      <c r="C137" s="192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90">
        <v>55</v>
      </c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90">
        <v>118</v>
      </c>
      <c r="CQ137" s="189"/>
      <c r="CR137" s="189"/>
      <c r="CS137" s="189"/>
      <c r="CT137" s="189"/>
      <c r="CU137" s="189"/>
      <c r="CV137" s="189"/>
      <c r="CW137" s="189"/>
    </row>
    <row r="138" spans="1:101" ht="11.1" customHeight="1" x14ac:dyDescent="0.2">
      <c r="A138" s="188" t="s">
        <v>576</v>
      </c>
      <c r="B138" s="191">
        <v>1983</v>
      </c>
      <c r="C138" s="186">
        <v>9180</v>
      </c>
      <c r="D138" s="190">
        <v>961</v>
      </c>
      <c r="E138" s="189"/>
      <c r="F138" s="189"/>
      <c r="G138" s="189"/>
      <c r="H138" s="189"/>
      <c r="I138" s="189"/>
      <c r="J138" s="190">
        <v>845</v>
      </c>
      <c r="K138" s="189"/>
      <c r="L138" s="189"/>
      <c r="M138" s="189"/>
      <c r="N138" s="189"/>
      <c r="O138" s="190">
        <v>898</v>
      </c>
      <c r="P138" s="191">
        <v>17891</v>
      </c>
      <c r="Q138" s="189"/>
      <c r="R138" s="191">
        <v>17988</v>
      </c>
      <c r="S138" s="189"/>
      <c r="T138" s="189"/>
      <c r="U138" s="189"/>
      <c r="V138" s="191">
        <v>14163</v>
      </c>
      <c r="W138" s="189"/>
      <c r="X138" s="189"/>
      <c r="Y138" s="189"/>
      <c r="Z138" s="191">
        <v>8717</v>
      </c>
      <c r="AA138" s="189"/>
      <c r="AB138" s="189"/>
      <c r="AC138" s="191">
        <v>2206</v>
      </c>
      <c r="AD138" s="191">
        <v>7855</v>
      </c>
      <c r="AE138" s="191">
        <v>4656</v>
      </c>
      <c r="AF138" s="189"/>
      <c r="AG138" s="191">
        <v>2171</v>
      </c>
      <c r="AH138" s="190">
        <v>604</v>
      </c>
      <c r="AI138" s="190">
        <v>787</v>
      </c>
      <c r="AJ138" s="190">
        <v>748</v>
      </c>
      <c r="AK138" s="191">
        <v>1609</v>
      </c>
      <c r="AL138" s="191">
        <v>3807</v>
      </c>
      <c r="AM138" s="190">
        <v>780</v>
      </c>
      <c r="AN138" s="191">
        <v>1511</v>
      </c>
      <c r="AO138" s="191">
        <v>3703</v>
      </c>
      <c r="AP138" s="191">
        <v>1843</v>
      </c>
      <c r="AQ138" s="190">
        <v>811</v>
      </c>
      <c r="AR138" s="191">
        <v>1384</v>
      </c>
      <c r="AS138" s="190">
        <v>957</v>
      </c>
      <c r="AT138" s="191">
        <v>6713</v>
      </c>
      <c r="AU138" s="190">
        <v>986</v>
      </c>
      <c r="AV138" s="191">
        <v>1066</v>
      </c>
      <c r="AW138" s="191">
        <v>1201</v>
      </c>
      <c r="AX138" s="191">
        <v>1492</v>
      </c>
      <c r="AY138" s="190">
        <v>694</v>
      </c>
      <c r="AZ138" s="191">
        <v>3801</v>
      </c>
      <c r="BA138" s="191">
        <v>4931</v>
      </c>
      <c r="BB138" s="191">
        <v>1452</v>
      </c>
      <c r="BC138" s="191">
        <v>1408</v>
      </c>
      <c r="BD138" s="190">
        <v>716</v>
      </c>
      <c r="BE138" s="190">
        <v>562</v>
      </c>
      <c r="BF138" s="191">
        <v>1616</v>
      </c>
      <c r="BG138" s="191">
        <v>5009</v>
      </c>
      <c r="BH138" s="190">
        <v>42</v>
      </c>
      <c r="BI138" s="190">
        <v>4</v>
      </c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90">
        <v>827</v>
      </c>
      <c r="CO138" s="189"/>
      <c r="CP138" s="191">
        <v>1601</v>
      </c>
      <c r="CQ138" s="189"/>
      <c r="CR138" s="189"/>
      <c r="CS138" s="189"/>
      <c r="CT138" s="189"/>
      <c r="CU138" s="191">
        <v>2996</v>
      </c>
      <c r="CV138" s="189"/>
      <c r="CW138" s="191"/>
    </row>
    <row r="139" spans="1:101" ht="11.1" customHeight="1" x14ac:dyDescent="0.2">
      <c r="A139" s="188" t="s">
        <v>577</v>
      </c>
      <c r="B139" s="189"/>
      <c r="C139" s="192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90">
        <v>8</v>
      </c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</row>
    <row r="140" spans="1:101" ht="11.1" customHeight="1" x14ac:dyDescent="0.2">
      <c r="A140" s="188" t="s">
        <v>578</v>
      </c>
      <c r="B140" s="191">
        <v>2060</v>
      </c>
      <c r="C140" s="186">
        <v>2663</v>
      </c>
      <c r="D140" s="190">
        <v>406</v>
      </c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90">
        <v>245</v>
      </c>
      <c r="P140" s="191">
        <v>10115</v>
      </c>
      <c r="Q140" s="191">
        <v>1538</v>
      </c>
      <c r="R140" s="191">
        <v>8567</v>
      </c>
      <c r="S140" s="189"/>
      <c r="T140" s="189"/>
      <c r="U140" s="189"/>
      <c r="V140" s="191">
        <v>7279</v>
      </c>
      <c r="W140" s="189"/>
      <c r="X140" s="189"/>
      <c r="Y140" s="189"/>
      <c r="Z140" s="191">
        <v>1973</v>
      </c>
      <c r="AA140" s="189"/>
      <c r="AB140" s="189"/>
      <c r="AC140" s="191">
        <v>1274</v>
      </c>
      <c r="AD140" s="191">
        <v>4583</v>
      </c>
      <c r="AE140" s="191">
        <v>1942</v>
      </c>
      <c r="AF140" s="189"/>
      <c r="AG140" s="191">
        <v>3185</v>
      </c>
      <c r="AH140" s="190">
        <v>598</v>
      </c>
      <c r="AI140" s="191">
        <v>1091</v>
      </c>
      <c r="AJ140" s="191">
        <v>1787</v>
      </c>
      <c r="AK140" s="191">
        <v>3185</v>
      </c>
      <c r="AL140" s="191">
        <v>1606</v>
      </c>
      <c r="AM140" s="190">
        <v>596</v>
      </c>
      <c r="AN140" s="191">
        <v>1016</v>
      </c>
      <c r="AO140" s="191">
        <v>3382</v>
      </c>
      <c r="AP140" s="191">
        <v>2406</v>
      </c>
      <c r="AQ140" s="190">
        <v>635</v>
      </c>
      <c r="AR140" s="191">
        <v>1292</v>
      </c>
      <c r="AS140" s="190">
        <v>27</v>
      </c>
      <c r="AT140" s="191">
        <v>4483</v>
      </c>
      <c r="AU140" s="190">
        <v>655</v>
      </c>
      <c r="AV140" s="190">
        <v>507</v>
      </c>
      <c r="AW140" s="191">
        <v>1878</v>
      </c>
      <c r="AX140" s="191">
        <v>1744</v>
      </c>
      <c r="AY140" s="191">
        <v>1130</v>
      </c>
      <c r="AZ140" s="191">
        <v>3233</v>
      </c>
      <c r="BA140" s="191">
        <v>2153</v>
      </c>
      <c r="BB140" s="190">
        <v>644</v>
      </c>
      <c r="BC140" s="191">
        <v>1573</v>
      </c>
      <c r="BD140" s="191">
        <v>1247</v>
      </c>
      <c r="BE140" s="190">
        <v>961</v>
      </c>
      <c r="BF140" s="190">
        <v>18</v>
      </c>
      <c r="BG140" s="191">
        <v>2769</v>
      </c>
      <c r="BH140" s="190">
        <v>82</v>
      </c>
      <c r="BI140" s="190">
        <v>54</v>
      </c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90">
        <v>49</v>
      </c>
      <c r="CO140" s="189"/>
      <c r="CP140" s="191">
        <v>1054</v>
      </c>
      <c r="CQ140" s="189"/>
      <c r="CR140" s="189"/>
      <c r="CS140" s="189"/>
      <c r="CT140" s="189"/>
      <c r="CU140" s="191">
        <v>3054</v>
      </c>
      <c r="CV140" s="189"/>
      <c r="CW140" s="191"/>
    </row>
    <row r="141" spans="1:101" ht="11.1" customHeight="1" x14ac:dyDescent="0.2">
      <c r="A141" s="188" t="s">
        <v>579</v>
      </c>
      <c r="B141" s="189"/>
      <c r="C141" s="192"/>
      <c r="D141" s="189"/>
      <c r="E141" s="191">
        <v>1203</v>
      </c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</row>
    <row r="142" spans="1:101" ht="11.1" customHeight="1" x14ac:dyDescent="0.2">
      <c r="A142" s="188" t="s">
        <v>580</v>
      </c>
      <c r="B142" s="191">
        <v>1712</v>
      </c>
      <c r="C142" s="186">
        <v>36171</v>
      </c>
      <c r="D142" s="190">
        <v>994</v>
      </c>
      <c r="E142" s="189"/>
      <c r="F142" s="189"/>
      <c r="G142" s="189"/>
      <c r="H142" s="189"/>
      <c r="I142" s="189"/>
      <c r="J142" s="190">
        <v>221</v>
      </c>
      <c r="K142" s="189"/>
      <c r="L142" s="189"/>
      <c r="M142" s="189"/>
      <c r="N142" s="189"/>
      <c r="O142" s="190">
        <v>303</v>
      </c>
      <c r="P142" s="191">
        <v>49196</v>
      </c>
      <c r="Q142" s="189"/>
      <c r="R142" s="191">
        <v>44446</v>
      </c>
      <c r="S142" s="189"/>
      <c r="T142" s="189"/>
      <c r="U142" s="189"/>
      <c r="V142" s="191">
        <v>43217</v>
      </c>
      <c r="W142" s="189"/>
      <c r="X142" s="189"/>
      <c r="Y142" s="189"/>
      <c r="Z142" s="191">
        <v>18699</v>
      </c>
      <c r="AA142" s="189"/>
      <c r="AB142" s="189"/>
      <c r="AC142" s="191">
        <v>5513</v>
      </c>
      <c r="AD142" s="191">
        <v>25858</v>
      </c>
      <c r="AE142" s="191">
        <v>14096</v>
      </c>
      <c r="AF142" s="189"/>
      <c r="AG142" s="191">
        <v>10713</v>
      </c>
      <c r="AH142" s="191">
        <v>3444</v>
      </c>
      <c r="AI142" s="190">
        <v>461</v>
      </c>
      <c r="AJ142" s="189"/>
      <c r="AK142" s="191">
        <v>7898</v>
      </c>
      <c r="AL142" s="191">
        <v>11941</v>
      </c>
      <c r="AM142" s="190">
        <v>445</v>
      </c>
      <c r="AN142" s="191">
        <v>4257</v>
      </c>
      <c r="AO142" s="191">
        <v>13438</v>
      </c>
      <c r="AP142" s="191">
        <v>8434</v>
      </c>
      <c r="AQ142" s="191">
        <v>1517</v>
      </c>
      <c r="AR142" s="191">
        <v>7489</v>
      </c>
      <c r="AS142" s="191">
        <v>5423</v>
      </c>
      <c r="AT142" s="191">
        <v>17739</v>
      </c>
      <c r="AU142" s="191">
        <v>5202</v>
      </c>
      <c r="AV142" s="191">
        <v>4730</v>
      </c>
      <c r="AW142" s="191">
        <v>6098</v>
      </c>
      <c r="AX142" s="191">
        <v>9068</v>
      </c>
      <c r="AY142" s="190">
        <v>68</v>
      </c>
      <c r="AZ142" s="191">
        <v>13379</v>
      </c>
      <c r="BA142" s="191">
        <v>11962</v>
      </c>
      <c r="BB142" s="191">
        <v>5762</v>
      </c>
      <c r="BC142" s="191">
        <v>1144</v>
      </c>
      <c r="BD142" s="191">
        <v>2849</v>
      </c>
      <c r="BE142" s="191">
        <v>5722</v>
      </c>
      <c r="BF142" s="189"/>
      <c r="BG142" s="191">
        <v>5735</v>
      </c>
      <c r="BH142" s="190">
        <v>540</v>
      </c>
      <c r="BI142" s="190">
        <v>137</v>
      </c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90">
        <v>360</v>
      </c>
      <c r="CO142" s="189"/>
      <c r="CP142" s="191">
        <v>7041</v>
      </c>
      <c r="CQ142" s="189"/>
      <c r="CR142" s="189"/>
      <c r="CS142" s="189"/>
      <c r="CT142" s="189"/>
      <c r="CU142" s="191">
        <v>1397</v>
      </c>
      <c r="CV142" s="189"/>
      <c r="CW142" s="191"/>
    </row>
    <row r="143" spans="1:101" s="181" customFormat="1" ht="11.1" customHeight="1" x14ac:dyDescent="0.2">
      <c r="A143" s="188"/>
      <c r="B143" s="193"/>
      <c r="C143" s="194"/>
      <c r="D143" s="193"/>
      <c r="E143" s="193"/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  <c r="BJ143" s="193"/>
      <c r="BK143" s="193"/>
      <c r="BL143" s="193"/>
      <c r="BM143" s="193"/>
      <c r="BN143" s="193"/>
      <c r="BO143" s="193"/>
      <c r="BP143" s="193"/>
      <c r="BQ143" s="193"/>
      <c r="BR143" s="193"/>
      <c r="BS143" s="193"/>
      <c r="BT143" s="193"/>
      <c r="BU143" s="193"/>
      <c r="BV143" s="193"/>
      <c r="BW143" s="193"/>
      <c r="BX143" s="193"/>
      <c r="BY143" s="193"/>
      <c r="BZ143" s="193"/>
      <c r="CA143" s="193"/>
      <c r="CB143" s="193"/>
      <c r="CC143" s="193"/>
      <c r="CD143" s="193"/>
      <c r="CE143" s="193"/>
      <c r="CF143" s="193"/>
      <c r="CG143" s="193"/>
      <c r="CH143" s="193"/>
      <c r="CI143" s="193"/>
      <c r="CJ143" s="193"/>
      <c r="CK143" s="193"/>
      <c r="CL143" s="193"/>
      <c r="CM143" s="193"/>
      <c r="CN143" s="193"/>
      <c r="CO143" s="193"/>
      <c r="CP143" s="193"/>
      <c r="CQ143" s="193"/>
      <c r="CR143" s="193"/>
      <c r="CS143" s="193"/>
      <c r="CT143" s="193"/>
      <c r="CU143" s="193"/>
      <c r="CV143" s="193"/>
      <c r="CW143" s="193"/>
    </row>
    <row r="144" spans="1:101" ht="11.1" customHeight="1" x14ac:dyDescent="0.2">
      <c r="A144" s="185" t="s">
        <v>581</v>
      </c>
      <c r="B144" s="187">
        <v>0</v>
      </c>
      <c r="C144" s="186">
        <v>27944</v>
      </c>
      <c r="D144" s="186">
        <v>4435</v>
      </c>
      <c r="E144" s="187">
        <v>0</v>
      </c>
      <c r="F144" s="187">
        <v>0</v>
      </c>
      <c r="G144" s="187">
        <v>0</v>
      </c>
      <c r="H144" s="187">
        <v>0</v>
      </c>
      <c r="I144" s="187">
        <v>0</v>
      </c>
      <c r="J144" s="187">
        <v>0</v>
      </c>
      <c r="K144" s="187">
        <v>0</v>
      </c>
      <c r="L144" s="187">
        <v>0</v>
      </c>
      <c r="M144" s="187">
        <v>0</v>
      </c>
      <c r="N144" s="187">
        <v>0</v>
      </c>
      <c r="O144" s="186">
        <v>4153</v>
      </c>
      <c r="P144" s="186">
        <v>86821</v>
      </c>
      <c r="Q144" s="187">
        <v>0</v>
      </c>
      <c r="R144" s="186">
        <v>81720</v>
      </c>
      <c r="S144" s="186">
        <v>70509</v>
      </c>
      <c r="T144" s="186">
        <v>3440</v>
      </c>
      <c r="U144" s="187">
        <v>0</v>
      </c>
      <c r="V144" s="186">
        <v>72570</v>
      </c>
      <c r="W144" s="186">
        <v>1197</v>
      </c>
      <c r="X144" s="186">
        <v>23135</v>
      </c>
      <c r="Y144" s="187">
        <v>0</v>
      </c>
      <c r="Z144" s="186">
        <v>36554</v>
      </c>
      <c r="AA144" s="186">
        <v>8612</v>
      </c>
      <c r="AB144" s="187">
        <v>0</v>
      </c>
      <c r="AC144" s="186">
        <v>12282</v>
      </c>
      <c r="AD144" s="186">
        <v>60003</v>
      </c>
      <c r="AE144" s="186">
        <v>32539</v>
      </c>
      <c r="AF144" s="187">
        <v>0</v>
      </c>
      <c r="AG144" s="186">
        <v>21782</v>
      </c>
      <c r="AH144" s="186">
        <v>6135</v>
      </c>
      <c r="AI144" s="186">
        <v>8346</v>
      </c>
      <c r="AJ144" s="186">
        <v>6793</v>
      </c>
      <c r="AK144" s="186">
        <v>24146</v>
      </c>
      <c r="AL144" s="186">
        <v>22049</v>
      </c>
      <c r="AM144" s="186">
        <v>6087</v>
      </c>
      <c r="AN144" s="186">
        <v>11627</v>
      </c>
      <c r="AO144" s="186">
        <v>28808</v>
      </c>
      <c r="AP144" s="186">
        <v>18476</v>
      </c>
      <c r="AQ144" s="186">
        <v>7274</v>
      </c>
      <c r="AR144" s="186">
        <v>15525</v>
      </c>
      <c r="AS144" s="186">
        <v>9129</v>
      </c>
      <c r="AT144" s="186">
        <v>54456</v>
      </c>
      <c r="AU144" s="186">
        <v>11091</v>
      </c>
      <c r="AV144" s="186">
        <v>11236</v>
      </c>
      <c r="AW144" s="186">
        <v>12114</v>
      </c>
      <c r="AX144" s="186">
        <v>18838</v>
      </c>
      <c r="AY144" s="186">
        <v>5602</v>
      </c>
      <c r="AZ144" s="186">
        <v>35219</v>
      </c>
      <c r="BA144" s="186">
        <v>30406</v>
      </c>
      <c r="BB144" s="186">
        <v>11102</v>
      </c>
      <c r="BC144" s="186">
        <v>12072</v>
      </c>
      <c r="BD144" s="186">
        <v>8387</v>
      </c>
      <c r="BE144" s="186">
        <v>7942</v>
      </c>
      <c r="BF144" s="186">
        <v>4288</v>
      </c>
      <c r="BG144" s="186">
        <v>26979</v>
      </c>
      <c r="BH144" s="186">
        <v>2123</v>
      </c>
      <c r="BI144" s="187">
        <v>687</v>
      </c>
      <c r="BJ144" s="187">
        <v>0</v>
      </c>
      <c r="BK144" s="187">
        <v>0</v>
      </c>
      <c r="BL144" s="187">
        <v>0</v>
      </c>
      <c r="BM144" s="187">
        <v>0</v>
      </c>
      <c r="BN144" s="187">
        <v>0</v>
      </c>
      <c r="BO144" s="187">
        <v>0</v>
      </c>
      <c r="BP144" s="187">
        <v>0</v>
      </c>
      <c r="BQ144" s="187">
        <v>0</v>
      </c>
      <c r="BR144" s="187">
        <v>0</v>
      </c>
      <c r="BS144" s="187">
        <v>22</v>
      </c>
      <c r="BT144" s="187">
        <v>0</v>
      </c>
      <c r="BU144" s="187">
        <v>0</v>
      </c>
      <c r="BV144" s="187">
        <v>0</v>
      </c>
      <c r="BW144" s="187">
        <v>0</v>
      </c>
      <c r="BX144" s="187">
        <v>0</v>
      </c>
      <c r="BY144" s="187">
        <v>0</v>
      </c>
      <c r="BZ144" s="187">
        <v>0</v>
      </c>
      <c r="CA144" s="187">
        <v>0</v>
      </c>
      <c r="CB144" s="187">
        <v>0</v>
      </c>
      <c r="CC144" s="187">
        <v>0</v>
      </c>
      <c r="CD144" s="187">
        <v>0</v>
      </c>
      <c r="CE144" s="187">
        <v>0</v>
      </c>
      <c r="CF144" s="187">
        <v>0</v>
      </c>
      <c r="CG144" s="187">
        <v>0</v>
      </c>
      <c r="CH144" s="187">
        <v>0</v>
      </c>
      <c r="CI144" s="187">
        <v>0</v>
      </c>
      <c r="CJ144" s="187">
        <v>0</v>
      </c>
      <c r="CK144" s="187">
        <v>0</v>
      </c>
      <c r="CL144" s="187">
        <v>0</v>
      </c>
      <c r="CM144" s="187">
        <v>0</v>
      </c>
      <c r="CN144" s="186">
        <v>2715</v>
      </c>
      <c r="CO144" s="187">
        <v>0</v>
      </c>
      <c r="CP144" s="186">
        <v>24440</v>
      </c>
      <c r="CQ144" s="187">
        <v>0</v>
      </c>
      <c r="CR144" s="187">
        <v>0</v>
      </c>
      <c r="CS144" s="187">
        <v>0</v>
      </c>
      <c r="CT144" s="187">
        <v>0</v>
      </c>
      <c r="CU144" s="186">
        <v>21286</v>
      </c>
      <c r="CV144" s="187">
        <v>0</v>
      </c>
      <c r="CW144" s="187"/>
    </row>
    <row r="145" spans="1:101" s="181" customFormat="1" ht="11.1" customHeight="1" x14ac:dyDescent="0.2">
      <c r="A145" s="188"/>
      <c r="B145" s="193"/>
      <c r="C145" s="194"/>
      <c r="D145" s="193"/>
      <c r="E145" s="193"/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3"/>
      <c r="U145" s="193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  <c r="AF145" s="193"/>
      <c r="AG145" s="193"/>
      <c r="AH145" s="193"/>
      <c r="AI145" s="193"/>
      <c r="AJ145" s="193"/>
      <c r="AK145" s="193"/>
      <c r="AL145" s="193"/>
      <c r="AM145" s="193"/>
      <c r="AN145" s="193"/>
      <c r="AO145" s="193"/>
      <c r="AP145" s="193"/>
      <c r="AQ145" s="193"/>
      <c r="AR145" s="193"/>
      <c r="AS145" s="193"/>
      <c r="AT145" s="193"/>
      <c r="AU145" s="193"/>
      <c r="AV145" s="193"/>
      <c r="AW145" s="193"/>
      <c r="AX145" s="193"/>
      <c r="AY145" s="193"/>
      <c r="AZ145" s="193"/>
      <c r="BA145" s="193"/>
      <c r="BB145" s="193"/>
      <c r="BC145" s="193"/>
      <c r="BD145" s="193"/>
      <c r="BE145" s="193"/>
      <c r="BF145" s="193"/>
      <c r="BG145" s="193"/>
      <c r="BH145" s="193"/>
      <c r="BI145" s="193"/>
      <c r="BJ145" s="193"/>
      <c r="BK145" s="193"/>
      <c r="BL145" s="193"/>
      <c r="BM145" s="193"/>
      <c r="BN145" s="193"/>
      <c r="BO145" s="193"/>
      <c r="BP145" s="193"/>
      <c r="BQ145" s="193"/>
      <c r="BR145" s="193"/>
      <c r="BS145" s="193"/>
      <c r="BT145" s="193"/>
      <c r="BU145" s="193"/>
      <c r="BV145" s="193"/>
      <c r="BW145" s="193"/>
      <c r="BX145" s="193"/>
      <c r="BY145" s="193"/>
      <c r="BZ145" s="193"/>
      <c r="CA145" s="193"/>
      <c r="CB145" s="193"/>
      <c r="CC145" s="193"/>
      <c r="CD145" s="193"/>
      <c r="CE145" s="193"/>
      <c r="CF145" s="193"/>
      <c r="CG145" s="193"/>
      <c r="CH145" s="193"/>
      <c r="CI145" s="193"/>
      <c r="CJ145" s="193"/>
      <c r="CK145" s="193"/>
      <c r="CL145" s="193"/>
      <c r="CM145" s="193"/>
      <c r="CN145" s="193"/>
      <c r="CO145" s="193"/>
      <c r="CP145" s="193"/>
      <c r="CQ145" s="193"/>
      <c r="CR145" s="193"/>
      <c r="CS145" s="193"/>
      <c r="CT145" s="193"/>
      <c r="CU145" s="193"/>
      <c r="CV145" s="193"/>
      <c r="CW145" s="193"/>
    </row>
    <row r="146" spans="1:101" ht="21.95" customHeight="1" x14ac:dyDescent="0.2">
      <c r="A146" s="185" t="s">
        <v>582</v>
      </c>
      <c r="B146" s="186">
        <v>73487</v>
      </c>
      <c r="C146" s="186">
        <v>129292</v>
      </c>
      <c r="D146" s="186">
        <v>12416</v>
      </c>
      <c r="E146" s="186">
        <v>79451</v>
      </c>
      <c r="F146" s="186">
        <v>4408</v>
      </c>
      <c r="G146" s="187">
        <v>200</v>
      </c>
      <c r="H146" s="186">
        <v>187912</v>
      </c>
      <c r="I146" s="186">
        <v>156913</v>
      </c>
      <c r="J146" s="186">
        <v>43511</v>
      </c>
      <c r="K146" s="186">
        <v>3330</v>
      </c>
      <c r="L146" s="186">
        <v>18721</v>
      </c>
      <c r="M146" s="187">
        <v>0</v>
      </c>
      <c r="N146" s="186">
        <v>3300</v>
      </c>
      <c r="O146" s="186">
        <v>7444</v>
      </c>
      <c r="P146" s="186">
        <v>243506</v>
      </c>
      <c r="Q146" s="186">
        <v>17265</v>
      </c>
      <c r="R146" s="186">
        <v>230125</v>
      </c>
      <c r="S146" s="186">
        <v>193458</v>
      </c>
      <c r="T146" s="186">
        <v>52972</v>
      </c>
      <c r="U146" s="187">
        <v>0</v>
      </c>
      <c r="V146" s="186">
        <v>202514</v>
      </c>
      <c r="W146" s="186">
        <v>24762</v>
      </c>
      <c r="X146" s="186">
        <v>64728</v>
      </c>
      <c r="Y146" s="186">
        <v>40262</v>
      </c>
      <c r="Z146" s="186">
        <v>112628</v>
      </c>
      <c r="AA146" s="186">
        <v>20230</v>
      </c>
      <c r="AB146" s="186">
        <v>25442</v>
      </c>
      <c r="AC146" s="186">
        <v>42048</v>
      </c>
      <c r="AD146" s="186">
        <v>220906</v>
      </c>
      <c r="AE146" s="186">
        <v>90933</v>
      </c>
      <c r="AF146" s="186">
        <v>20893</v>
      </c>
      <c r="AG146" s="186">
        <v>82341</v>
      </c>
      <c r="AH146" s="186">
        <v>23213</v>
      </c>
      <c r="AI146" s="186">
        <v>24910</v>
      </c>
      <c r="AJ146" s="186">
        <v>23342</v>
      </c>
      <c r="AK146" s="186">
        <v>70104</v>
      </c>
      <c r="AL146" s="186">
        <v>76004</v>
      </c>
      <c r="AM146" s="186">
        <v>21272</v>
      </c>
      <c r="AN146" s="186">
        <v>38000</v>
      </c>
      <c r="AO146" s="186">
        <v>99911</v>
      </c>
      <c r="AP146" s="186">
        <v>71651</v>
      </c>
      <c r="AQ146" s="186">
        <v>23126</v>
      </c>
      <c r="AR146" s="186">
        <v>57554</v>
      </c>
      <c r="AS146" s="186">
        <v>38950</v>
      </c>
      <c r="AT146" s="186">
        <v>161892</v>
      </c>
      <c r="AU146" s="186">
        <v>37958</v>
      </c>
      <c r="AV146" s="186">
        <v>39067</v>
      </c>
      <c r="AW146" s="186">
        <v>39360</v>
      </c>
      <c r="AX146" s="186">
        <v>66653</v>
      </c>
      <c r="AY146" s="186">
        <v>19141</v>
      </c>
      <c r="AZ146" s="186">
        <v>124262</v>
      </c>
      <c r="BA146" s="186">
        <v>104561</v>
      </c>
      <c r="BB146" s="186">
        <v>37739</v>
      </c>
      <c r="BC146" s="186">
        <v>37866</v>
      </c>
      <c r="BD146" s="186">
        <v>28694</v>
      </c>
      <c r="BE146" s="186">
        <v>29264</v>
      </c>
      <c r="BF146" s="186">
        <v>8675</v>
      </c>
      <c r="BG146" s="186">
        <v>90362</v>
      </c>
      <c r="BH146" s="186">
        <v>3511</v>
      </c>
      <c r="BI146" s="186">
        <v>1160</v>
      </c>
      <c r="BJ146" s="187">
        <v>0</v>
      </c>
      <c r="BK146" s="187">
        <v>0</v>
      </c>
      <c r="BL146" s="187">
        <v>0</v>
      </c>
      <c r="BM146" s="187">
        <v>851</v>
      </c>
      <c r="BN146" s="187">
        <v>12</v>
      </c>
      <c r="BO146" s="186">
        <v>4161</v>
      </c>
      <c r="BP146" s="187">
        <v>828</v>
      </c>
      <c r="BQ146" s="186">
        <v>2288</v>
      </c>
      <c r="BR146" s="187">
        <v>612</v>
      </c>
      <c r="BS146" s="187">
        <v>214</v>
      </c>
      <c r="BT146" s="187">
        <v>523</v>
      </c>
      <c r="BU146" s="187">
        <v>476</v>
      </c>
      <c r="BV146" s="187">
        <v>338</v>
      </c>
      <c r="BW146" s="187">
        <v>446</v>
      </c>
      <c r="BX146" s="187">
        <v>524</v>
      </c>
      <c r="BY146" s="187">
        <v>348</v>
      </c>
      <c r="BZ146" s="187">
        <v>771</v>
      </c>
      <c r="CA146" s="186">
        <v>1774</v>
      </c>
      <c r="CB146" s="186">
        <v>1075</v>
      </c>
      <c r="CC146" s="187">
        <v>617</v>
      </c>
      <c r="CD146" s="187">
        <v>729</v>
      </c>
      <c r="CE146" s="187">
        <v>0</v>
      </c>
      <c r="CF146" s="186">
        <v>7441</v>
      </c>
      <c r="CG146" s="186">
        <v>5706</v>
      </c>
      <c r="CH146" s="187">
        <v>429</v>
      </c>
      <c r="CI146" s="187">
        <v>402</v>
      </c>
      <c r="CJ146" s="187">
        <v>353</v>
      </c>
      <c r="CK146" s="186">
        <v>11929</v>
      </c>
      <c r="CL146" s="186">
        <v>2668</v>
      </c>
      <c r="CM146" s="186">
        <v>3700</v>
      </c>
      <c r="CN146" s="186">
        <v>5265</v>
      </c>
      <c r="CO146" s="187">
        <v>88</v>
      </c>
      <c r="CP146" s="186">
        <v>53271</v>
      </c>
      <c r="CQ146" s="186">
        <v>1095</v>
      </c>
      <c r="CR146" s="186">
        <v>1517</v>
      </c>
      <c r="CS146" s="187">
        <v>0</v>
      </c>
      <c r="CT146" s="186">
        <v>1522</v>
      </c>
      <c r="CU146" s="186">
        <v>62482</v>
      </c>
      <c r="CV146" s="186">
        <v>2800</v>
      </c>
      <c r="CW146" s="186">
        <f>74409+96</f>
        <v>74505</v>
      </c>
    </row>
    <row r="147" spans="1:101" ht="11.1" customHeight="1" x14ac:dyDescent="0.2">
      <c r="A147" s="188" t="s">
        <v>531</v>
      </c>
      <c r="B147" s="189"/>
      <c r="C147" s="192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90">
        <v>13</v>
      </c>
      <c r="P147" s="190">
        <v>14</v>
      </c>
      <c r="Q147" s="189"/>
      <c r="R147" s="189"/>
      <c r="S147" s="190">
        <v>74</v>
      </c>
      <c r="T147" s="190">
        <v>966</v>
      </c>
      <c r="U147" s="189"/>
      <c r="V147" s="189"/>
      <c r="W147" s="190">
        <v>336</v>
      </c>
      <c r="X147" s="190">
        <v>21</v>
      </c>
      <c r="Y147" s="189"/>
      <c r="Z147" s="190">
        <v>170</v>
      </c>
      <c r="AA147" s="189"/>
      <c r="AB147" s="189"/>
      <c r="AC147" s="190">
        <v>49</v>
      </c>
      <c r="AD147" s="190">
        <v>207</v>
      </c>
      <c r="AE147" s="190">
        <v>121</v>
      </c>
      <c r="AF147" s="189"/>
      <c r="AG147" s="190">
        <v>84</v>
      </c>
      <c r="AH147" s="190">
        <v>24</v>
      </c>
      <c r="AI147" s="190">
        <v>31</v>
      </c>
      <c r="AJ147" s="190">
        <v>28</v>
      </c>
      <c r="AK147" s="190">
        <v>90</v>
      </c>
      <c r="AL147" s="190">
        <v>85</v>
      </c>
      <c r="AM147" s="190">
        <v>23</v>
      </c>
      <c r="AN147" s="190">
        <v>42</v>
      </c>
      <c r="AO147" s="190">
        <v>111</v>
      </c>
      <c r="AP147" s="190">
        <v>72</v>
      </c>
      <c r="AQ147" s="190">
        <v>28</v>
      </c>
      <c r="AR147" s="190">
        <v>58</v>
      </c>
      <c r="AS147" s="190">
        <v>33</v>
      </c>
      <c r="AT147" s="190">
        <v>165</v>
      </c>
      <c r="AU147" s="190">
        <v>41</v>
      </c>
      <c r="AV147" s="190">
        <v>40</v>
      </c>
      <c r="AW147" s="190">
        <v>41</v>
      </c>
      <c r="AX147" s="190">
        <v>123</v>
      </c>
      <c r="AY147" s="190">
        <v>20</v>
      </c>
      <c r="AZ147" s="190">
        <v>123</v>
      </c>
      <c r="BA147" s="190">
        <v>112</v>
      </c>
      <c r="BB147" s="190">
        <v>40</v>
      </c>
      <c r="BC147" s="190">
        <v>47</v>
      </c>
      <c r="BD147" s="190">
        <v>49</v>
      </c>
      <c r="BE147" s="190">
        <v>31</v>
      </c>
      <c r="BF147" s="190">
        <v>17</v>
      </c>
      <c r="BG147" s="190">
        <v>113</v>
      </c>
      <c r="BH147" s="190">
        <v>3</v>
      </c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90">
        <v>6</v>
      </c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90">
        <v>90</v>
      </c>
      <c r="CQ147" s="189"/>
      <c r="CR147" s="189"/>
      <c r="CS147" s="189"/>
      <c r="CT147" s="189"/>
      <c r="CU147" s="190">
        <v>82</v>
      </c>
      <c r="CV147" s="189"/>
      <c r="CW147" s="189"/>
    </row>
    <row r="148" spans="1:101" ht="11.1" customHeight="1" x14ac:dyDescent="0.2">
      <c r="A148" s="188" t="s">
        <v>532</v>
      </c>
      <c r="B148" s="190">
        <v>7</v>
      </c>
      <c r="C148" s="186">
        <v>6078</v>
      </c>
      <c r="D148" s="189"/>
      <c r="E148" s="191">
        <v>1341</v>
      </c>
      <c r="F148" s="189"/>
      <c r="G148" s="189"/>
      <c r="H148" s="189"/>
      <c r="I148" s="190">
        <v>12</v>
      </c>
      <c r="J148" s="189"/>
      <c r="K148" s="189"/>
      <c r="L148" s="189"/>
      <c r="M148" s="189"/>
      <c r="N148" s="189"/>
      <c r="O148" s="190">
        <v>443</v>
      </c>
      <c r="P148" s="190">
        <v>727</v>
      </c>
      <c r="Q148" s="189"/>
      <c r="R148" s="190">
        <v>1</v>
      </c>
      <c r="S148" s="191">
        <v>2493</v>
      </c>
      <c r="T148" s="191">
        <v>37006</v>
      </c>
      <c r="U148" s="189"/>
      <c r="V148" s="189"/>
      <c r="W148" s="191">
        <v>11376</v>
      </c>
      <c r="X148" s="190">
        <v>698</v>
      </c>
      <c r="Y148" s="189"/>
      <c r="Z148" s="191">
        <v>6279</v>
      </c>
      <c r="AA148" s="189"/>
      <c r="AB148" s="189"/>
      <c r="AC148" s="191">
        <v>1786</v>
      </c>
      <c r="AD148" s="191">
        <v>7388</v>
      </c>
      <c r="AE148" s="191">
        <v>5153</v>
      </c>
      <c r="AF148" s="189"/>
      <c r="AG148" s="191">
        <v>3145</v>
      </c>
      <c r="AH148" s="190">
        <v>806</v>
      </c>
      <c r="AI148" s="191">
        <v>1458</v>
      </c>
      <c r="AJ148" s="191">
        <v>1048</v>
      </c>
      <c r="AK148" s="191">
        <v>3045</v>
      </c>
      <c r="AL148" s="191">
        <v>3095</v>
      </c>
      <c r="AM148" s="190">
        <v>974</v>
      </c>
      <c r="AN148" s="191">
        <v>1728</v>
      </c>
      <c r="AO148" s="191">
        <v>3803</v>
      </c>
      <c r="AP148" s="191">
        <v>2590</v>
      </c>
      <c r="AQ148" s="191">
        <v>1051</v>
      </c>
      <c r="AR148" s="191">
        <v>2305</v>
      </c>
      <c r="AS148" s="191">
        <v>1206</v>
      </c>
      <c r="AT148" s="191">
        <v>5790</v>
      </c>
      <c r="AU148" s="191">
        <v>1374</v>
      </c>
      <c r="AV148" s="191">
        <v>1585</v>
      </c>
      <c r="AW148" s="191">
        <v>1383</v>
      </c>
      <c r="AX148" s="191">
        <v>2640</v>
      </c>
      <c r="AY148" s="190">
        <v>716</v>
      </c>
      <c r="AZ148" s="191">
        <v>4195</v>
      </c>
      <c r="BA148" s="191">
        <v>4333</v>
      </c>
      <c r="BB148" s="191">
        <v>1343</v>
      </c>
      <c r="BC148" s="191">
        <v>1649</v>
      </c>
      <c r="BD148" s="191">
        <v>1354</v>
      </c>
      <c r="BE148" s="191">
        <v>1293</v>
      </c>
      <c r="BF148" s="190">
        <v>586</v>
      </c>
      <c r="BG148" s="191">
        <v>4566</v>
      </c>
      <c r="BH148" s="190">
        <v>100</v>
      </c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90">
        <v>208</v>
      </c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91">
        <v>3018</v>
      </c>
      <c r="CQ148" s="189"/>
      <c r="CR148" s="189"/>
      <c r="CS148" s="189"/>
      <c r="CT148" s="189"/>
      <c r="CU148" s="191">
        <v>2782</v>
      </c>
      <c r="CV148" s="189"/>
      <c r="CW148" s="190"/>
    </row>
    <row r="149" spans="1:101" ht="11.1" customHeight="1" x14ac:dyDescent="0.2">
      <c r="A149" s="188" t="s">
        <v>533</v>
      </c>
      <c r="B149" s="189"/>
      <c r="C149" s="187">
        <v>603</v>
      </c>
      <c r="D149" s="189"/>
      <c r="E149" s="191">
        <v>5443</v>
      </c>
      <c r="F149" s="189"/>
      <c r="G149" s="190">
        <v>200</v>
      </c>
      <c r="H149" s="189"/>
      <c r="I149" s="189"/>
      <c r="J149" s="189"/>
      <c r="K149" s="189"/>
      <c r="L149" s="189"/>
      <c r="M149" s="189"/>
      <c r="N149" s="189"/>
      <c r="O149" s="189"/>
      <c r="P149" s="190">
        <v>352</v>
      </c>
      <c r="Q149" s="189"/>
      <c r="R149" s="190">
        <v>143</v>
      </c>
      <c r="S149" s="191">
        <v>1863</v>
      </c>
      <c r="T149" s="189"/>
      <c r="U149" s="189"/>
      <c r="V149" s="189"/>
      <c r="W149" s="189"/>
      <c r="X149" s="190">
        <v>231</v>
      </c>
      <c r="Y149" s="189"/>
      <c r="Z149" s="189"/>
      <c r="AA149" s="190">
        <v>762</v>
      </c>
      <c r="AB149" s="189"/>
      <c r="AC149" s="189"/>
      <c r="AD149" s="190">
        <v>64</v>
      </c>
      <c r="AE149" s="190">
        <v>328</v>
      </c>
      <c r="AF149" s="189"/>
      <c r="AG149" s="189"/>
      <c r="AH149" s="189"/>
      <c r="AI149" s="189"/>
      <c r="AJ149" s="189"/>
      <c r="AK149" s="189"/>
      <c r="AL149" s="190">
        <v>10</v>
      </c>
      <c r="AM149" s="189"/>
      <c r="AN149" s="189"/>
      <c r="AO149" s="189"/>
      <c r="AP149" s="189"/>
      <c r="AQ149" s="189"/>
      <c r="AR149" s="189"/>
      <c r="AS149" s="189"/>
      <c r="AT149" s="190">
        <v>491</v>
      </c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</row>
    <row r="150" spans="1:101" ht="11.1" customHeight="1" x14ac:dyDescent="0.2">
      <c r="A150" s="188" t="s">
        <v>534</v>
      </c>
      <c r="B150" s="189"/>
      <c r="C150" s="192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90">
        <v>33</v>
      </c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</row>
    <row r="151" spans="1:101" ht="11.1" customHeight="1" x14ac:dyDescent="0.2">
      <c r="A151" s="188" t="s">
        <v>536</v>
      </c>
      <c r="B151" s="190">
        <v>211</v>
      </c>
      <c r="C151" s="192"/>
      <c r="D151" s="189"/>
      <c r="E151" s="191">
        <v>1465</v>
      </c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91">
        <v>3659</v>
      </c>
      <c r="Q151" s="189"/>
      <c r="R151" s="190">
        <v>143</v>
      </c>
      <c r="S151" s="191">
        <v>1596</v>
      </c>
      <c r="T151" s="189"/>
      <c r="U151" s="189"/>
      <c r="V151" s="190">
        <v>1</v>
      </c>
      <c r="W151" s="189"/>
      <c r="X151" s="191">
        <v>1454</v>
      </c>
      <c r="Y151" s="189"/>
      <c r="Z151" s="189"/>
      <c r="AA151" s="189"/>
      <c r="AB151" s="189"/>
      <c r="AC151" s="189"/>
      <c r="AD151" s="190">
        <v>50</v>
      </c>
      <c r="AE151" s="190">
        <v>429</v>
      </c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90">
        <v>169</v>
      </c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90">
        <v>6</v>
      </c>
      <c r="CO151" s="189"/>
      <c r="CP151" s="190">
        <v>49</v>
      </c>
      <c r="CQ151" s="189"/>
      <c r="CR151" s="189"/>
      <c r="CS151" s="189"/>
      <c r="CT151" s="189"/>
      <c r="CU151" s="190">
        <v>27</v>
      </c>
      <c r="CV151" s="189"/>
      <c r="CW151" s="190"/>
    </row>
    <row r="152" spans="1:101" ht="11.1" customHeight="1" x14ac:dyDescent="0.2">
      <c r="A152" s="188" t="s">
        <v>537</v>
      </c>
      <c r="B152" s="191">
        <v>1334</v>
      </c>
      <c r="C152" s="192"/>
      <c r="D152" s="189"/>
      <c r="E152" s="191">
        <v>2710</v>
      </c>
      <c r="F152" s="189"/>
      <c r="G152" s="189"/>
      <c r="H152" s="189"/>
      <c r="I152" s="189"/>
      <c r="J152" s="190">
        <v>6</v>
      </c>
      <c r="K152" s="189"/>
      <c r="L152" s="189"/>
      <c r="M152" s="189"/>
      <c r="N152" s="189"/>
      <c r="O152" s="189"/>
      <c r="P152" s="189"/>
      <c r="Q152" s="189"/>
      <c r="R152" s="190">
        <v>408</v>
      </c>
      <c r="S152" s="189"/>
      <c r="T152" s="189"/>
      <c r="U152" s="189"/>
      <c r="V152" s="190">
        <v>51</v>
      </c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91"/>
    </row>
    <row r="153" spans="1:101" ht="11.1" customHeight="1" x14ac:dyDescent="0.2">
      <c r="A153" s="188" t="s">
        <v>538</v>
      </c>
      <c r="B153" s="189"/>
      <c r="C153" s="187">
        <v>218</v>
      </c>
      <c r="D153" s="189"/>
      <c r="E153" s="190">
        <v>729</v>
      </c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</row>
    <row r="154" spans="1:101" ht="11.1" customHeight="1" x14ac:dyDescent="0.2">
      <c r="A154" s="188" t="s">
        <v>539</v>
      </c>
      <c r="B154" s="189"/>
      <c r="C154" s="192"/>
      <c r="D154" s="190">
        <v>2</v>
      </c>
      <c r="E154" s="189"/>
      <c r="F154" s="189"/>
      <c r="G154" s="189"/>
      <c r="H154" s="189"/>
      <c r="I154" s="189"/>
      <c r="J154" s="189"/>
      <c r="K154" s="189"/>
      <c r="L154" s="189"/>
      <c r="M154" s="189"/>
      <c r="N154" s="191">
        <v>1300</v>
      </c>
      <c r="O154" s="189"/>
      <c r="P154" s="190">
        <v>4</v>
      </c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90">
        <v>2</v>
      </c>
      <c r="AT154" s="190">
        <v>1</v>
      </c>
      <c r="AU154" s="189"/>
      <c r="AV154" s="189"/>
      <c r="AW154" s="189"/>
      <c r="AX154" s="190">
        <v>2</v>
      </c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</row>
    <row r="155" spans="1:101" ht="11.1" customHeight="1" x14ac:dyDescent="0.2">
      <c r="A155" s="188" t="s">
        <v>540</v>
      </c>
      <c r="B155" s="189"/>
      <c r="C155" s="187">
        <v>729</v>
      </c>
      <c r="D155" s="190">
        <v>100</v>
      </c>
      <c r="E155" s="191">
        <v>2133</v>
      </c>
      <c r="F155" s="189"/>
      <c r="G155" s="189"/>
      <c r="H155" s="189"/>
      <c r="I155" s="191">
        <v>5433</v>
      </c>
      <c r="J155" s="190">
        <v>5</v>
      </c>
      <c r="K155" s="190">
        <v>330</v>
      </c>
      <c r="L155" s="189"/>
      <c r="M155" s="189"/>
      <c r="N155" s="189"/>
      <c r="O155" s="190">
        <v>77</v>
      </c>
      <c r="P155" s="191">
        <v>1427</v>
      </c>
      <c r="Q155" s="189"/>
      <c r="R155" s="191">
        <v>1168</v>
      </c>
      <c r="S155" s="191">
        <v>2671</v>
      </c>
      <c r="T155" s="189"/>
      <c r="U155" s="189"/>
      <c r="V155" s="190">
        <v>51</v>
      </c>
      <c r="W155" s="189"/>
      <c r="X155" s="189"/>
      <c r="Y155" s="189"/>
      <c r="Z155" s="189"/>
      <c r="AA155" s="189"/>
      <c r="AB155" s="189"/>
      <c r="AC155" s="189"/>
      <c r="AD155" s="190">
        <v>546</v>
      </c>
      <c r="AE155" s="189"/>
      <c r="AF155" s="189"/>
      <c r="AG155" s="190">
        <v>369</v>
      </c>
      <c r="AH155" s="189"/>
      <c r="AI155" s="190">
        <v>443</v>
      </c>
      <c r="AJ155" s="190">
        <v>299</v>
      </c>
      <c r="AK155" s="190">
        <v>478</v>
      </c>
      <c r="AL155" s="191">
        <v>1074</v>
      </c>
      <c r="AM155" s="189"/>
      <c r="AN155" s="190">
        <v>912</v>
      </c>
      <c r="AO155" s="190">
        <v>36</v>
      </c>
      <c r="AP155" s="190">
        <v>609</v>
      </c>
      <c r="AQ155" s="190">
        <v>173</v>
      </c>
      <c r="AR155" s="190">
        <v>456</v>
      </c>
      <c r="AS155" s="190">
        <v>290</v>
      </c>
      <c r="AT155" s="190">
        <v>474</v>
      </c>
      <c r="AU155" s="189"/>
      <c r="AV155" s="190">
        <v>181</v>
      </c>
      <c r="AW155" s="190">
        <v>450</v>
      </c>
      <c r="AX155" s="191">
        <v>1369</v>
      </c>
      <c r="AY155" s="190">
        <v>158</v>
      </c>
      <c r="AZ155" s="190">
        <v>857</v>
      </c>
      <c r="BA155" s="191">
        <v>2286</v>
      </c>
      <c r="BB155" s="190">
        <v>849</v>
      </c>
      <c r="BC155" s="190">
        <v>642</v>
      </c>
      <c r="BD155" s="190">
        <v>705</v>
      </c>
      <c r="BE155" s="190">
        <v>986</v>
      </c>
      <c r="BF155" s="190">
        <v>17</v>
      </c>
      <c r="BG155" s="190">
        <v>433</v>
      </c>
      <c r="BH155" s="190">
        <v>106</v>
      </c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90">
        <v>19</v>
      </c>
      <c r="CO155" s="189"/>
      <c r="CP155" s="189"/>
      <c r="CQ155" s="189"/>
      <c r="CR155" s="189"/>
      <c r="CS155" s="189"/>
      <c r="CT155" s="189"/>
      <c r="CU155" s="189"/>
      <c r="CV155" s="189"/>
      <c r="CW155" s="189"/>
    </row>
    <row r="156" spans="1:101" ht="11.1" customHeight="1" x14ac:dyDescent="0.2">
      <c r="A156" s="188" t="s">
        <v>541</v>
      </c>
      <c r="B156" s="189"/>
      <c r="C156" s="192"/>
      <c r="D156" s="189"/>
      <c r="E156" s="191">
        <v>3233</v>
      </c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91">
        <v>3836</v>
      </c>
      <c r="T156" s="189"/>
      <c r="U156" s="189"/>
      <c r="V156" s="189"/>
      <c r="W156" s="189"/>
      <c r="X156" s="190">
        <v>665</v>
      </c>
      <c r="Y156" s="189"/>
      <c r="Z156" s="189"/>
      <c r="AA156" s="189"/>
      <c r="AB156" s="189"/>
      <c r="AC156" s="189"/>
      <c r="AD156" s="191">
        <v>1448</v>
      </c>
      <c r="AE156" s="190">
        <v>367</v>
      </c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90">
        <v>468</v>
      </c>
      <c r="AQ156" s="189"/>
      <c r="AR156" s="189"/>
      <c r="AS156" s="189"/>
      <c r="AT156" s="190">
        <v>710</v>
      </c>
      <c r="AU156" s="189"/>
      <c r="AV156" s="189"/>
      <c r="AW156" s="189"/>
      <c r="AX156" s="190">
        <v>119</v>
      </c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90">
        <v>15</v>
      </c>
      <c r="CQ156" s="189"/>
      <c r="CR156" s="189"/>
      <c r="CS156" s="189"/>
      <c r="CT156" s="189"/>
      <c r="CU156" s="189"/>
      <c r="CV156" s="189"/>
      <c r="CW156" s="189"/>
    </row>
    <row r="157" spans="1:101" ht="11.1" customHeight="1" x14ac:dyDescent="0.2">
      <c r="A157" s="188" t="s">
        <v>542</v>
      </c>
      <c r="B157" s="189"/>
      <c r="C157" s="192"/>
      <c r="D157" s="189"/>
      <c r="E157" s="190">
        <v>532</v>
      </c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</row>
    <row r="158" spans="1:101" ht="11.1" customHeight="1" x14ac:dyDescent="0.2">
      <c r="A158" s="188" t="s">
        <v>543</v>
      </c>
      <c r="B158" s="189"/>
      <c r="C158" s="192"/>
      <c r="D158" s="189"/>
      <c r="E158" s="190">
        <v>5</v>
      </c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91">
        <v>1090</v>
      </c>
      <c r="T158" s="189"/>
      <c r="U158" s="189"/>
      <c r="V158" s="189"/>
      <c r="W158" s="189"/>
      <c r="X158" s="190">
        <v>3</v>
      </c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</row>
    <row r="159" spans="1:101" ht="11.1" customHeight="1" x14ac:dyDescent="0.2">
      <c r="A159" s="188" t="s">
        <v>544</v>
      </c>
      <c r="B159" s="189"/>
      <c r="C159" s="192"/>
      <c r="D159" s="189"/>
      <c r="E159" s="190">
        <v>791</v>
      </c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91">
        <v>2877</v>
      </c>
      <c r="T159" s="189"/>
      <c r="U159" s="189"/>
      <c r="V159" s="189"/>
      <c r="W159" s="189"/>
      <c r="X159" s="190">
        <v>413</v>
      </c>
      <c r="Y159" s="189"/>
      <c r="Z159" s="189"/>
      <c r="AA159" s="190">
        <v>249</v>
      </c>
      <c r="AB159" s="189"/>
      <c r="AC159" s="189"/>
      <c r="AD159" s="191">
        <v>1036</v>
      </c>
      <c r="AE159" s="190">
        <v>131</v>
      </c>
      <c r="AF159" s="189"/>
      <c r="AG159" s="190">
        <v>444</v>
      </c>
      <c r="AH159" s="189"/>
      <c r="AI159" s="189"/>
      <c r="AJ159" s="189"/>
      <c r="AK159" s="190">
        <v>130</v>
      </c>
      <c r="AL159" s="189"/>
      <c r="AM159" s="190">
        <v>48</v>
      </c>
      <c r="AN159" s="189"/>
      <c r="AO159" s="190">
        <v>24</v>
      </c>
      <c r="AP159" s="189"/>
      <c r="AQ159" s="189"/>
      <c r="AR159" s="190">
        <v>80</v>
      </c>
      <c r="AS159" s="189"/>
      <c r="AT159" s="190">
        <v>791</v>
      </c>
      <c r="AU159" s="189"/>
      <c r="AV159" s="189"/>
      <c r="AW159" s="190">
        <v>62</v>
      </c>
      <c r="AX159" s="190">
        <v>139</v>
      </c>
      <c r="AY159" s="189"/>
      <c r="AZ159" s="189"/>
      <c r="BA159" s="190">
        <v>443</v>
      </c>
      <c r="BB159" s="190">
        <v>40</v>
      </c>
      <c r="BC159" s="189"/>
      <c r="BD159" s="190">
        <v>50</v>
      </c>
      <c r="BE159" s="190">
        <v>1</v>
      </c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90">
        <v>114</v>
      </c>
      <c r="CQ159" s="189"/>
      <c r="CR159" s="189"/>
      <c r="CS159" s="189"/>
      <c r="CT159" s="189"/>
      <c r="CU159" s="189"/>
      <c r="CV159" s="189"/>
      <c r="CW159" s="189"/>
    </row>
    <row r="160" spans="1:101" ht="11.1" customHeight="1" x14ac:dyDescent="0.2">
      <c r="A160" s="188" t="s">
        <v>545</v>
      </c>
      <c r="B160" s="189"/>
      <c r="C160" s="192"/>
      <c r="D160" s="189"/>
      <c r="E160" s="191">
        <v>5195</v>
      </c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91">
        <v>4413</v>
      </c>
      <c r="T160" s="189"/>
      <c r="U160" s="189"/>
      <c r="V160" s="189"/>
      <c r="W160" s="189"/>
      <c r="X160" s="190">
        <v>764</v>
      </c>
      <c r="Y160" s="189"/>
      <c r="Z160" s="189"/>
      <c r="AA160" s="190">
        <v>196</v>
      </c>
      <c r="AB160" s="189"/>
      <c r="AC160" s="189"/>
      <c r="AD160" s="190">
        <v>220</v>
      </c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90">
        <v>734</v>
      </c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90">
        <v>700</v>
      </c>
      <c r="CQ160" s="189"/>
      <c r="CR160" s="189"/>
      <c r="CS160" s="189"/>
      <c r="CT160" s="189"/>
      <c r="CU160" s="189"/>
      <c r="CV160" s="189"/>
      <c r="CW160" s="189"/>
    </row>
    <row r="161" spans="1:101" ht="11.1" customHeight="1" x14ac:dyDescent="0.2">
      <c r="A161" s="188" t="s">
        <v>583</v>
      </c>
      <c r="B161" s="191">
        <v>23530</v>
      </c>
      <c r="C161" s="186">
        <v>34401</v>
      </c>
      <c r="D161" s="191">
        <v>2220</v>
      </c>
      <c r="E161" s="191">
        <v>14321</v>
      </c>
      <c r="F161" s="189"/>
      <c r="G161" s="189"/>
      <c r="H161" s="189"/>
      <c r="I161" s="191">
        <v>90690</v>
      </c>
      <c r="J161" s="191">
        <v>21492</v>
      </c>
      <c r="K161" s="189"/>
      <c r="L161" s="191">
        <v>7554</v>
      </c>
      <c r="M161" s="189"/>
      <c r="N161" s="191">
        <v>2000</v>
      </c>
      <c r="O161" s="190">
        <v>769</v>
      </c>
      <c r="P161" s="191">
        <v>35968</v>
      </c>
      <c r="Q161" s="191">
        <v>16930</v>
      </c>
      <c r="R161" s="191">
        <v>34474</v>
      </c>
      <c r="S161" s="191">
        <v>26165</v>
      </c>
      <c r="T161" s="189"/>
      <c r="U161" s="189"/>
      <c r="V161" s="191">
        <v>16800</v>
      </c>
      <c r="W161" s="190">
        <v>50</v>
      </c>
      <c r="X161" s="191">
        <v>5100</v>
      </c>
      <c r="Y161" s="189"/>
      <c r="Z161" s="191">
        <v>20450</v>
      </c>
      <c r="AA161" s="191">
        <v>2053</v>
      </c>
      <c r="AB161" s="189"/>
      <c r="AC161" s="191">
        <v>3644</v>
      </c>
      <c r="AD161" s="191">
        <v>34630</v>
      </c>
      <c r="AE161" s="191">
        <v>16220</v>
      </c>
      <c r="AF161" s="189"/>
      <c r="AG161" s="191">
        <v>11358</v>
      </c>
      <c r="AH161" s="191">
        <v>2600</v>
      </c>
      <c r="AI161" s="190">
        <v>894</v>
      </c>
      <c r="AJ161" s="191">
        <v>1600</v>
      </c>
      <c r="AK161" s="191">
        <v>5085</v>
      </c>
      <c r="AL161" s="191">
        <v>6107</v>
      </c>
      <c r="AM161" s="191">
        <v>2372</v>
      </c>
      <c r="AN161" s="191">
        <v>1535</v>
      </c>
      <c r="AO161" s="191">
        <v>11943</v>
      </c>
      <c r="AP161" s="191">
        <v>12129</v>
      </c>
      <c r="AQ161" s="190">
        <v>961</v>
      </c>
      <c r="AR161" s="191">
        <v>8773</v>
      </c>
      <c r="AS161" s="191">
        <v>8121</v>
      </c>
      <c r="AT161" s="191">
        <v>14286</v>
      </c>
      <c r="AU161" s="191">
        <v>3322</v>
      </c>
      <c r="AV161" s="191">
        <v>4082</v>
      </c>
      <c r="AW161" s="191">
        <v>3312</v>
      </c>
      <c r="AX161" s="191">
        <v>7504</v>
      </c>
      <c r="AY161" s="191">
        <v>1400</v>
      </c>
      <c r="AZ161" s="191">
        <v>15885</v>
      </c>
      <c r="BA161" s="191">
        <v>11217</v>
      </c>
      <c r="BB161" s="191">
        <v>2667</v>
      </c>
      <c r="BC161" s="191">
        <v>1835</v>
      </c>
      <c r="BD161" s="191">
        <v>2435</v>
      </c>
      <c r="BE161" s="191">
        <v>3629</v>
      </c>
      <c r="BF161" s="191">
        <v>1038</v>
      </c>
      <c r="BG161" s="191">
        <v>9900</v>
      </c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91">
        <v>7441</v>
      </c>
      <c r="CG161" s="191">
        <v>5706</v>
      </c>
      <c r="CH161" s="189"/>
      <c r="CI161" s="189"/>
      <c r="CJ161" s="190">
        <v>353</v>
      </c>
      <c r="CK161" s="191">
        <v>11929</v>
      </c>
      <c r="CL161" s="191">
        <v>2668</v>
      </c>
      <c r="CM161" s="191">
        <v>3700</v>
      </c>
      <c r="CN161" s="190">
        <v>195</v>
      </c>
      <c r="CO161" s="189"/>
      <c r="CP161" s="191">
        <v>5500</v>
      </c>
      <c r="CQ161" s="191">
        <v>1095</v>
      </c>
      <c r="CR161" s="191">
        <v>1517</v>
      </c>
      <c r="CS161" s="189"/>
      <c r="CT161" s="191">
        <v>1522</v>
      </c>
      <c r="CU161" s="191">
        <v>14000</v>
      </c>
      <c r="CV161" s="191">
        <v>2800</v>
      </c>
      <c r="CW161" s="191"/>
    </row>
    <row r="162" spans="1:101" ht="11.1" customHeight="1" x14ac:dyDescent="0.2">
      <c r="A162" s="188" t="s">
        <v>546</v>
      </c>
      <c r="B162" s="189"/>
      <c r="C162" s="187">
        <v>737</v>
      </c>
      <c r="D162" s="189"/>
      <c r="E162" s="189"/>
      <c r="F162" s="189"/>
      <c r="G162" s="189"/>
      <c r="H162" s="189"/>
      <c r="I162" s="189"/>
      <c r="J162" s="189"/>
      <c r="K162" s="189"/>
      <c r="L162" s="191">
        <v>1167</v>
      </c>
      <c r="M162" s="189"/>
      <c r="N162" s="189"/>
      <c r="O162" s="189"/>
      <c r="P162" s="191">
        <v>3215</v>
      </c>
      <c r="Q162" s="189"/>
      <c r="R162" s="191">
        <v>2031</v>
      </c>
      <c r="S162" s="190">
        <v>905</v>
      </c>
      <c r="T162" s="189"/>
      <c r="U162" s="189"/>
      <c r="V162" s="191">
        <v>2153</v>
      </c>
      <c r="W162" s="189"/>
      <c r="X162" s="189"/>
      <c r="Y162" s="189"/>
      <c r="Z162" s="191">
        <v>1278</v>
      </c>
      <c r="AA162" s="190">
        <v>46</v>
      </c>
      <c r="AB162" s="189"/>
      <c r="AC162" s="189"/>
      <c r="AD162" s="190">
        <v>264</v>
      </c>
      <c r="AE162" s="190">
        <v>716</v>
      </c>
      <c r="AF162" s="189"/>
      <c r="AG162" s="190">
        <v>811</v>
      </c>
      <c r="AH162" s="189"/>
      <c r="AI162" s="189"/>
      <c r="AJ162" s="190">
        <v>545</v>
      </c>
      <c r="AK162" s="189"/>
      <c r="AL162" s="190">
        <v>323</v>
      </c>
      <c r="AM162" s="189"/>
      <c r="AN162" s="191">
        <v>1289</v>
      </c>
      <c r="AO162" s="191">
        <v>1844</v>
      </c>
      <c r="AP162" s="189"/>
      <c r="AQ162" s="189"/>
      <c r="AR162" s="190">
        <v>896</v>
      </c>
      <c r="AS162" s="190">
        <v>160</v>
      </c>
      <c r="AT162" s="190">
        <v>563</v>
      </c>
      <c r="AU162" s="190">
        <v>412</v>
      </c>
      <c r="AV162" s="190">
        <v>686</v>
      </c>
      <c r="AW162" s="190">
        <v>460</v>
      </c>
      <c r="AX162" s="190">
        <v>143</v>
      </c>
      <c r="AY162" s="190">
        <v>586</v>
      </c>
      <c r="AZ162" s="190">
        <v>270</v>
      </c>
      <c r="BA162" s="190">
        <v>250</v>
      </c>
      <c r="BB162" s="189"/>
      <c r="BC162" s="190">
        <v>385</v>
      </c>
      <c r="BD162" s="189"/>
      <c r="BE162" s="190">
        <v>267</v>
      </c>
      <c r="BF162" s="189"/>
      <c r="BG162" s="190">
        <v>688</v>
      </c>
      <c r="BH162" s="190">
        <v>454</v>
      </c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91">
        <v>1574</v>
      </c>
      <c r="CV162" s="189"/>
      <c r="CW162" s="189"/>
    </row>
    <row r="163" spans="1:101" ht="11.1" customHeight="1" x14ac:dyDescent="0.2">
      <c r="A163" s="188" t="s">
        <v>547</v>
      </c>
      <c r="B163" s="191">
        <v>3146</v>
      </c>
      <c r="C163" s="186">
        <v>4020</v>
      </c>
      <c r="D163" s="190">
        <v>125</v>
      </c>
      <c r="E163" s="189"/>
      <c r="F163" s="189"/>
      <c r="G163" s="189"/>
      <c r="H163" s="189"/>
      <c r="I163" s="190">
        <v>46</v>
      </c>
      <c r="J163" s="190">
        <v>2</v>
      </c>
      <c r="K163" s="189"/>
      <c r="L163" s="189"/>
      <c r="M163" s="189"/>
      <c r="N163" s="189"/>
      <c r="O163" s="190">
        <v>8</v>
      </c>
      <c r="P163" s="191">
        <v>5544</v>
      </c>
      <c r="Q163" s="189"/>
      <c r="R163" s="191">
        <v>3468</v>
      </c>
      <c r="S163" s="189"/>
      <c r="T163" s="189"/>
      <c r="U163" s="189"/>
      <c r="V163" s="191">
        <v>3275</v>
      </c>
      <c r="W163" s="189"/>
      <c r="X163" s="189"/>
      <c r="Y163" s="189"/>
      <c r="Z163" s="190">
        <v>836</v>
      </c>
      <c r="AA163" s="189"/>
      <c r="AB163" s="189"/>
      <c r="AC163" s="189"/>
      <c r="AD163" s="191">
        <v>1632</v>
      </c>
      <c r="AE163" s="191">
        <v>1317</v>
      </c>
      <c r="AF163" s="189"/>
      <c r="AG163" s="189"/>
      <c r="AH163" s="189"/>
      <c r="AI163" s="189"/>
      <c r="AJ163" s="189"/>
      <c r="AK163" s="190">
        <v>55</v>
      </c>
      <c r="AL163" s="191">
        <v>3771</v>
      </c>
      <c r="AM163" s="189"/>
      <c r="AN163" s="190">
        <v>56</v>
      </c>
      <c r="AO163" s="189"/>
      <c r="AP163" s="190">
        <v>941</v>
      </c>
      <c r="AQ163" s="189"/>
      <c r="AR163" s="191">
        <v>1206</v>
      </c>
      <c r="AS163" s="190">
        <v>302</v>
      </c>
      <c r="AT163" s="191">
        <v>4246</v>
      </c>
      <c r="AU163" s="190">
        <v>852</v>
      </c>
      <c r="AV163" s="191">
        <v>1054</v>
      </c>
      <c r="AW163" s="189"/>
      <c r="AX163" s="191">
        <v>1281</v>
      </c>
      <c r="AY163" s="189"/>
      <c r="AZ163" s="190">
        <v>219</v>
      </c>
      <c r="BA163" s="191">
        <v>2669</v>
      </c>
      <c r="BB163" s="189"/>
      <c r="BC163" s="189"/>
      <c r="BD163" s="189"/>
      <c r="BE163" s="190">
        <v>45</v>
      </c>
      <c r="BF163" s="189"/>
      <c r="BG163" s="191">
        <v>2554</v>
      </c>
      <c r="BH163" s="189"/>
      <c r="BI163" s="190">
        <v>12</v>
      </c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90">
        <v>233</v>
      </c>
      <c r="CO163" s="189"/>
      <c r="CP163" s="190">
        <v>190</v>
      </c>
      <c r="CQ163" s="189"/>
      <c r="CR163" s="189"/>
      <c r="CS163" s="189"/>
      <c r="CT163" s="189"/>
      <c r="CU163" s="190">
        <v>23</v>
      </c>
      <c r="CV163" s="189"/>
      <c r="CW163" s="191"/>
    </row>
    <row r="164" spans="1:101" ht="11.1" customHeight="1" x14ac:dyDescent="0.2">
      <c r="A164" s="188" t="s">
        <v>548</v>
      </c>
      <c r="B164" s="189"/>
      <c r="C164" s="192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90">
        <v>34</v>
      </c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</row>
    <row r="165" spans="1:101" ht="11.1" customHeight="1" x14ac:dyDescent="0.2">
      <c r="A165" s="188" t="s">
        <v>549</v>
      </c>
      <c r="B165" s="189"/>
      <c r="C165" s="186">
        <v>2184</v>
      </c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90">
        <v>75</v>
      </c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</row>
    <row r="166" spans="1:101" ht="11.1" customHeight="1" x14ac:dyDescent="0.2">
      <c r="A166" s="188" t="s">
        <v>551</v>
      </c>
      <c r="B166" s="189"/>
      <c r="C166" s="186">
        <v>1205</v>
      </c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90">
        <v>16</v>
      </c>
      <c r="P166" s="191">
        <v>2574</v>
      </c>
      <c r="Q166" s="189"/>
      <c r="R166" s="191">
        <v>1841</v>
      </c>
      <c r="S166" s="190">
        <v>28</v>
      </c>
      <c r="T166" s="189"/>
      <c r="U166" s="189"/>
      <c r="V166" s="191">
        <v>38152</v>
      </c>
      <c r="W166" s="189"/>
      <c r="X166" s="191">
        <v>8867</v>
      </c>
      <c r="Y166" s="189"/>
      <c r="Z166" s="191">
        <v>14791</v>
      </c>
      <c r="AA166" s="189"/>
      <c r="AB166" s="189"/>
      <c r="AC166" s="191">
        <v>2925</v>
      </c>
      <c r="AD166" s="191">
        <v>3743</v>
      </c>
      <c r="AE166" s="191">
        <v>1057</v>
      </c>
      <c r="AF166" s="189"/>
      <c r="AG166" s="191">
        <v>2253</v>
      </c>
      <c r="AH166" s="190">
        <v>422</v>
      </c>
      <c r="AI166" s="191">
        <v>3578</v>
      </c>
      <c r="AJ166" s="190">
        <v>986</v>
      </c>
      <c r="AK166" s="191">
        <v>3007</v>
      </c>
      <c r="AL166" s="191">
        <v>4006</v>
      </c>
      <c r="AM166" s="191">
        <v>1508</v>
      </c>
      <c r="AN166" s="191">
        <v>2609</v>
      </c>
      <c r="AO166" s="191">
        <v>7953</v>
      </c>
      <c r="AP166" s="191">
        <v>13443</v>
      </c>
      <c r="AQ166" s="191">
        <v>3786</v>
      </c>
      <c r="AR166" s="191">
        <v>3791</v>
      </c>
      <c r="AS166" s="189"/>
      <c r="AT166" s="190">
        <v>276</v>
      </c>
      <c r="AU166" s="190">
        <v>688</v>
      </c>
      <c r="AV166" s="191">
        <v>1747</v>
      </c>
      <c r="AW166" s="190">
        <v>233</v>
      </c>
      <c r="AX166" s="191">
        <v>7340</v>
      </c>
      <c r="AY166" s="190">
        <v>650</v>
      </c>
      <c r="AZ166" s="191">
        <v>4474</v>
      </c>
      <c r="BA166" s="191">
        <v>4772</v>
      </c>
      <c r="BB166" s="191">
        <v>1565</v>
      </c>
      <c r="BC166" s="191">
        <v>1058</v>
      </c>
      <c r="BD166" s="191">
        <v>3191</v>
      </c>
      <c r="BE166" s="190">
        <v>474</v>
      </c>
      <c r="BF166" s="189"/>
      <c r="BG166" s="191">
        <v>9305</v>
      </c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91">
        <v>6789</v>
      </c>
      <c r="CQ166" s="189"/>
      <c r="CR166" s="189"/>
      <c r="CS166" s="189"/>
      <c r="CT166" s="189"/>
      <c r="CU166" s="191">
        <v>3742</v>
      </c>
      <c r="CV166" s="189"/>
      <c r="CW166" s="189"/>
    </row>
    <row r="167" spans="1:101" ht="11.1" customHeight="1" x14ac:dyDescent="0.2">
      <c r="A167" s="188" t="s">
        <v>584</v>
      </c>
      <c r="B167" s="189"/>
      <c r="C167" s="186">
        <v>1222</v>
      </c>
      <c r="D167" s="189"/>
      <c r="E167" s="189"/>
      <c r="F167" s="191">
        <v>4408</v>
      </c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90">
        <v>715</v>
      </c>
      <c r="S167" s="191">
        <v>3375</v>
      </c>
      <c r="T167" s="189"/>
      <c r="U167" s="189"/>
      <c r="V167" s="189"/>
      <c r="W167" s="189"/>
      <c r="X167" s="191">
        <v>2063</v>
      </c>
      <c r="Y167" s="189"/>
      <c r="Z167" s="189"/>
      <c r="AA167" s="189"/>
      <c r="AB167" s="189"/>
      <c r="AC167" s="189"/>
      <c r="AD167" s="191">
        <v>1442</v>
      </c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90">
        <v>851</v>
      </c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</row>
    <row r="168" spans="1:101" ht="11.1" customHeight="1" x14ac:dyDescent="0.2">
      <c r="A168" s="188" t="s">
        <v>552</v>
      </c>
      <c r="B168" s="189"/>
      <c r="C168" s="192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90">
        <v>87</v>
      </c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</row>
    <row r="169" spans="1:101" ht="11.1" customHeight="1" x14ac:dyDescent="0.2">
      <c r="A169" s="188" t="s">
        <v>553</v>
      </c>
      <c r="B169" s="190">
        <v>872</v>
      </c>
      <c r="C169" s="186">
        <v>1123</v>
      </c>
      <c r="D169" s="190">
        <v>622</v>
      </c>
      <c r="E169" s="191">
        <v>6338</v>
      </c>
      <c r="F169" s="189"/>
      <c r="G169" s="189"/>
      <c r="H169" s="189"/>
      <c r="I169" s="190">
        <v>45</v>
      </c>
      <c r="J169" s="189"/>
      <c r="K169" s="189"/>
      <c r="L169" s="189"/>
      <c r="M169" s="189"/>
      <c r="N169" s="189"/>
      <c r="O169" s="190">
        <v>61</v>
      </c>
      <c r="P169" s="191">
        <v>10615</v>
      </c>
      <c r="Q169" s="189"/>
      <c r="R169" s="191">
        <v>4970</v>
      </c>
      <c r="S169" s="191">
        <v>4262</v>
      </c>
      <c r="T169" s="189"/>
      <c r="U169" s="189"/>
      <c r="V169" s="191">
        <v>6844</v>
      </c>
      <c r="W169" s="189"/>
      <c r="X169" s="191">
        <v>1308</v>
      </c>
      <c r="Y169" s="189"/>
      <c r="Z169" s="191">
        <v>3420</v>
      </c>
      <c r="AA169" s="190">
        <v>813</v>
      </c>
      <c r="AB169" s="189"/>
      <c r="AC169" s="190">
        <v>282</v>
      </c>
      <c r="AD169" s="191">
        <v>3595</v>
      </c>
      <c r="AE169" s="191">
        <v>1633</v>
      </c>
      <c r="AF169" s="189"/>
      <c r="AG169" s="190">
        <v>695</v>
      </c>
      <c r="AH169" s="190">
        <v>100</v>
      </c>
      <c r="AI169" s="190">
        <v>250</v>
      </c>
      <c r="AJ169" s="190">
        <v>369</v>
      </c>
      <c r="AK169" s="190">
        <v>886</v>
      </c>
      <c r="AL169" s="190">
        <v>789</v>
      </c>
      <c r="AM169" s="190">
        <v>128</v>
      </c>
      <c r="AN169" s="190">
        <v>752</v>
      </c>
      <c r="AO169" s="190">
        <v>520</v>
      </c>
      <c r="AP169" s="191">
        <v>1078</v>
      </c>
      <c r="AQ169" s="190">
        <v>564</v>
      </c>
      <c r="AR169" s="191">
        <v>2102</v>
      </c>
      <c r="AS169" s="190">
        <v>676</v>
      </c>
      <c r="AT169" s="191">
        <v>5140</v>
      </c>
      <c r="AU169" s="190">
        <v>367</v>
      </c>
      <c r="AV169" s="190">
        <v>143</v>
      </c>
      <c r="AW169" s="190">
        <v>454</v>
      </c>
      <c r="AX169" s="190">
        <v>795</v>
      </c>
      <c r="AY169" s="190">
        <v>690</v>
      </c>
      <c r="AZ169" s="191">
        <v>2171</v>
      </c>
      <c r="BA169" s="190">
        <v>405</v>
      </c>
      <c r="BB169" s="191">
        <v>1424</v>
      </c>
      <c r="BC169" s="190">
        <v>550</v>
      </c>
      <c r="BD169" s="190">
        <v>866</v>
      </c>
      <c r="BE169" s="190">
        <v>902</v>
      </c>
      <c r="BF169" s="190">
        <v>85</v>
      </c>
      <c r="BG169" s="191">
        <v>3204</v>
      </c>
      <c r="BH169" s="190">
        <v>106</v>
      </c>
      <c r="BI169" s="190">
        <v>59</v>
      </c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90">
        <v>127</v>
      </c>
      <c r="CO169" s="189"/>
      <c r="CP169" s="191">
        <v>2431</v>
      </c>
      <c r="CQ169" s="189"/>
      <c r="CR169" s="189"/>
      <c r="CS169" s="189"/>
      <c r="CT169" s="189"/>
      <c r="CU169" s="190">
        <v>37</v>
      </c>
      <c r="CV169" s="189"/>
      <c r="CW169" s="190"/>
    </row>
    <row r="170" spans="1:101" ht="11.1" customHeight="1" x14ac:dyDescent="0.2">
      <c r="A170" s="188" t="s">
        <v>554</v>
      </c>
      <c r="B170" s="190">
        <v>7</v>
      </c>
      <c r="C170" s="192"/>
      <c r="D170" s="189"/>
      <c r="E170" s="189"/>
      <c r="F170" s="189"/>
      <c r="G170" s="189"/>
      <c r="H170" s="189"/>
      <c r="I170" s="190">
        <v>228</v>
      </c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90">
        <v>64</v>
      </c>
      <c r="W170" s="189"/>
      <c r="X170" s="189"/>
      <c r="Y170" s="189"/>
      <c r="Z170" s="189"/>
      <c r="AA170" s="189"/>
      <c r="AB170" s="189"/>
      <c r="AC170" s="189"/>
      <c r="AD170" s="189"/>
      <c r="AE170" s="190">
        <v>90</v>
      </c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90"/>
    </row>
    <row r="171" spans="1:101" ht="11.1" customHeight="1" x14ac:dyDescent="0.2">
      <c r="A171" s="188" t="s">
        <v>555</v>
      </c>
      <c r="B171" s="190">
        <v>828</v>
      </c>
      <c r="C171" s="192"/>
      <c r="D171" s="189"/>
      <c r="E171" s="191">
        <v>2228</v>
      </c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91">
        <v>1414</v>
      </c>
      <c r="Q171" s="190">
        <v>335</v>
      </c>
      <c r="R171" s="190">
        <v>899</v>
      </c>
      <c r="S171" s="191">
        <v>2907</v>
      </c>
      <c r="T171" s="189"/>
      <c r="U171" s="189"/>
      <c r="V171" s="189"/>
      <c r="W171" s="189"/>
      <c r="X171" s="189"/>
      <c r="Y171" s="189"/>
      <c r="Z171" s="190">
        <v>473</v>
      </c>
      <c r="AA171" s="189"/>
      <c r="AB171" s="189"/>
      <c r="AC171" s="190">
        <v>267</v>
      </c>
      <c r="AD171" s="190">
        <v>175</v>
      </c>
      <c r="AE171" s="190">
        <v>349</v>
      </c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90">
        <v>12</v>
      </c>
      <c r="BO171" s="191">
        <v>4161</v>
      </c>
      <c r="BP171" s="190">
        <v>828</v>
      </c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90"/>
    </row>
    <row r="172" spans="1:101" ht="11.1" customHeight="1" x14ac:dyDescent="0.2">
      <c r="A172" s="188" t="s">
        <v>556</v>
      </c>
      <c r="B172" s="189"/>
      <c r="C172" s="192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91">
        <v>1398</v>
      </c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91">
        <v>1641</v>
      </c>
      <c r="AD172" s="191">
        <v>1236</v>
      </c>
      <c r="AE172" s="191">
        <v>1798</v>
      </c>
      <c r="AF172" s="189"/>
      <c r="AG172" s="191">
        <v>1209</v>
      </c>
      <c r="AH172" s="189"/>
      <c r="AI172" s="191">
        <v>1945</v>
      </c>
      <c r="AJ172" s="189"/>
      <c r="AK172" s="191">
        <v>1438</v>
      </c>
      <c r="AL172" s="189"/>
      <c r="AM172" s="191">
        <v>3199</v>
      </c>
      <c r="AN172" s="189"/>
      <c r="AO172" s="191">
        <v>4448</v>
      </c>
      <c r="AP172" s="189"/>
      <c r="AQ172" s="189"/>
      <c r="AR172" s="191">
        <v>1837</v>
      </c>
      <c r="AS172" s="189"/>
      <c r="AT172" s="191">
        <v>7118</v>
      </c>
      <c r="AU172" s="189"/>
      <c r="AV172" s="189"/>
      <c r="AW172" s="191">
        <v>4459</v>
      </c>
      <c r="AX172" s="189"/>
      <c r="AY172" s="189"/>
      <c r="AZ172" s="189"/>
      <c r="BA172" s="191">
        <v>4377</v>
      </c>
      <c r="BB172" s="191">
        <v>1473</v>
      </c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</row>
    <row r="173" spans="1:101" ht="11.1" customHeight="1" x14ac:dyDescent="0.2">
      <c r="A173" s="188" t="s">
        <v>557</v>
      </c>
      <c r="B173" s="189"/>
      <c r="C173" s="187">
        <v>622</v>
      </c>
      <c r="D173" s="190">
        <v>4</v>
      </c>
      <c r="E173" s="189"/>
      <c r="F173" s="189"/>
      <c r="G173" s="189"/>
      <c r="H173" s="189"/>
      <c r="I173" s="191">
        <v>48286</v>
      </c>
      <c r="J173" s="191">
        <v>20487</v>
      </c>
      <c r="K173" s="189"/>
      <c r="L173" s="189"/>
      <c r="M173" s="189"/>
      <c r="N173" s="189"/>
      <c r="O173" s="189"/>
      <c r="P173" s="191">
        <v>7286</v>
      </c>
      <c r="Q173" s="189"/>
      <c r="R173" s="191">
        <v>5503</v>
      </c>
      <c r="S173" s="189"/>
      <c r="T173" s="189"/>
      <c r="U173" s="189"/>
      <c r="V173" s="190">
        <v>488</v>
      </c>
      <c r="W173" s="189"/>
      <c r="X173" s="189"/>
      <c r="Y173" s="189"/>
      <c r="Z173" s="191">
        <v>1554</v>
      </c>
      <c r="AA173" s="189"/>
      <c r="AB173" s="189"/>
      <c r="AC173" s="189"/>
      <c r="AD173" s="191">
        <v>6361</v>
      </c>
      <c r="AE173" s="191">
        <v>2440</v>
      </c>
      <c r="AF173" s="189"/>
      <c r="AG173" s="191">
        <v>3436</v>
      </c>
      <c r="AH173" s="190">
        <v>560</v>
      </c>
      <c r="AI173" s="189"/>
      <c r="AJ173" s="189"/>
      <c r="AK173" s="190">
        <v>41</v>
      </c>
      <c r="AL173" s="190">
        <v>568</v>
      </c>
      <c r="AM173" s="190">
        <v>729</v>
      </c>
      <c r="AN173" s="191">
        <v>1945</v>
      </c>
      <c r="AO173" s="191">
        <v>2953</v>
      </c>
      <c r="AP173" s="191">
        <v>1504</v>
      </c>
      <c r="AQ173" s="191">
        <v>1154</v>
      </c>
      <c r="AR173" s="191">
        <v>1191</v>
      </c>
      <c r="AS173" s="191">
        <v>1274</v>
      </c>
      <c r="AT173" s="191">
        <v>6175</v>
      </c>
      <c r="AU173" s="191">
        <v>1321</v>
      </c>
      <c r="AV173" s="191">
        <v>1198</v>
      </c>
      <c r="AW173" s="191">
        <v>1509</v>
      </c>
      <c r="AX173" s="191">
        <v>2313</v>
      </c>
      <c r="AY173" s="190">
        <v>537</v>
      </c>
      <c r="AZ173" s="191">
        <v>3488</v>
      </c>
      <c r="BA173" s="191">
        <v>2549</v>
      </c>
      <c r="BB173" s="190">
        <v>974</v>
      </c>
      <c r="BC173" s="190">
        <v>254</v>
      </c>
      <c r="BD173" s="189"/>
      <c r="BE173" s="191">
        <v>1324</v>
      </c>
      <c r="BF173" s="189"/>
      <c r="BG173" s="190">
        <v>76</v>
      </c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</row>
    <row r="174" spans="1:101" ht="11.1" customHeight="1" x14ac:dyDescent="0.2">
      <c r="A174" s="188" t="s">
        <v>558</v>
      </c>
      <c r="B174" s="190">
        <v>24</v>
      </c>
      <c r="C174" s="186">
        <v>4241</v>
      </c>
      <c r="D174" s="190">
        <v>322</v>
      </c>
      <c r="E174" s="190">
        <v>239</v>
      </c>
      <c r="F174" s="189"/>
      <c r="G174" s="189"/>
      <c r="H174" s="189"/>
      <c r="I174" s="190">
        <v>172</v>
      </c>
      <c r="J174" s="189"/>
      <c r="K174" s="189"/>
      <c r="L174" s="189"/>
      <c r="M174" s="189"/>
      <c r="N174" s="189"/>
      <c r="O174" s="190">
        <v>249</v>
      </c>
      <c r="P174" s="191">
        <v>5723</v>
      </c>
      <c r="Q174" s="189"/>
      <c r="R174" s="191">
        <v>6842</v>
      </c>
      <c r="S174" s="191">
        <v>4974</v>
      </c>
      <c r="T174" s="189"/>
      <c r="U174" s="189"/>
      <c r="V174" s="191">
        <v>5656</v>
      </c>
      <c r="W174" s="189"/>
      <c r="X174" s="191">
        <v>2984</v>
      </c>
      <c r="Y174" s="189"/>
      <c r="Z174" s="191">
        <v>1858</v>
      </c>
      <c r="AA174" s="190">
        <v>810</v>
      </c>
      <c r="AB174" s="189"/>
      <c r="AC174" s="190">
        <v>787</v>
      </c>
      <c r="AD174" s="191">
        <v>5245</v>
      </c>
      <c r="AE174" s="191">
        <v>1602</v>
      </c>
      <c r="AF174" s="189"/>
      <c r="AG174" s="191">
        <v>1888</v>
      </c>
      <c r="AH174" s="190">
        <v>330</v>
      </c>
      <c r="AI174" s="189"/>
      <c r="AJ174" s="190">
        <v>17</v>
      </c>
      <c r="AK174" s="190">
        <v>524</v>
      </c>
      <c r="AL174" s="190">
        <v>567</v>
      </c>
      <c r="AM174" s="189"/>
      <c r="AN174" s="190">
        <v>268</v>
      </c>
      <c r="AO174" s="191">
        <v>2953</v>
      </c>
      <c r="AP174" s="190">
        <v>991</v>
      </c>
      <c r="AQ174" s="190">
        <v>180</v>
      </c>
      <c r="AR174" s="191">
        <v>1672</v>
      </c>
      <c r="AS174" s="190">
        <v>531</v>
      </c>
      <c r="AT174" s="191">
        <v>1711</v>
      </c>
      <c r="AU174" s="190">
        <v>492</v>
      </c>
      <c r="AV174" s="190">
        <v>364</v>
      </c>
      <c r="AW174" s="190">
        <v>377</v>
      </c>
      <c r="AX174" s="191">
        <v>1061</v>
      </c>
      <c r="AY174" s="189"/>
      <c r="AZ174" s="191">
        <v>2195</v>
      </c>
      <c r="BA174" s="190">
        <v>656</v>
      </c>
      <c r="BB174" s="191">
        <v>1233</v>
      </c>
      <c r="BC174" s="190">
        <v>280</v>
      </c>
      <c r="BD174" s="190">
        <v>846</v>
      </c>
      <c r="BE174" s="190">
        <v>27</v>
      </c>
      <c r="BF174" s="190">
        <v>363</v>
      </c>
      <c r="BG174" s="191">
        <v>1590</v>
      </c>
      <c r="BH174" s="190">
        <v>266</v>
      </c>
      <c r="BI174" s="190">
        <v>70</v>
      </c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90">
        <v>78</v>
      </c>
      <c r="CO174" s="189"/>
      <c r="CP174" s="191">
        <v>1384</v>
      </c>
      <c r="CQ174" s="189"/>
      <c r="CR174" s="189"/>
      <c r="CS174" s="189"/>
      <c r="CT174" s="189"/>
      <c r="CU174" s="190">
        <v>966</v>
      </c>
      <c r="CV174" s="189"/>
      <c r="CW174" s="190"/>
    </row>
    <row r="175" spans="1:101" ht="11.1" customHeight="1" x14ac:dyDescent="0.2">
      <c r="A175" s="188" t="s">
        <v>559</v>
      </c>
      <c r="B175" s="190">
        <v>38</v>
      </c>
      <c r="C175" s="186">
        <v>1835</v>
      </c>
      <c r="D175" s="190">
        <v>220</v>
      </c>
      <c r="E175" s="190">
        <v>7</v>
      </c>
      <c r="F175" s="189"/>
      <c r="G175" s="189"/>
      <c r="H175" s="189"/>
      <c r="I175" s="189"/>
      <c r="J175" s="189"/>
      <c r="K175" s="189"/>
      <c r="L175" s="189"/>
      <c r="M175" s="189"/>
      <c r="N175" s="189"/>
      <c r="O175" s="190">
        <v>44</v>
      </c>
      <c r="P175" s="191">
        <v>4492</v>
      </c>
      <c r="Q175" s="189"/>
      <c r="R175" s="191">
        <v>4781</v>
      </c>
      <c r="S175" s="191">
        <v>12502</v>
      </c>
      <c r="T175" s="189"/>
      <c r="U175" s="189"/>
      <c r="V175" s="191">
        <v>11352</v>
      </c>
      <c r="W175" s="189"/>
      <c r="X175" s="191">
        <v>1745</v>
      </c>
      <c r="Y175" s="189"/>
      <c r="Z175" s="191">
        <v>4466</v>
      </c>
      <c r="AA175" s="191">
        <v>1486</v>
      </c>
      <c r="AB175" s="189"/>
      <c r="AC175" s="190">
        <v>673</v>
      </c>
      <c r="AD175" s="191">
        <v>5263</v>
      </c>
      <c r="AE175" s="191">
        <v>3737</v>
      </c>
      <c r="AF175" s="189"/>
      <c r="AG175" s="191">
        <v>2499</v>
      </c>
      <c r="AH175" s="190">
        <v>172</v>
      </c>
      <c r="AI175" s="190">
        <v>265</v>
      </c>
      <c r="AJ175" s="191">
        <v>2499</v>
      </c>
      <c r="AK175" s="191">
        <v>2370</v>
      </c>
      <c r="AL175" s="190">
        <v>973</v>
      </c>
      <c r="AM175" s="190">
        <v>586</v>
      </c>
      <c r="AN175" s="190">
        <v>288</v>
      </c>
      <c r="AO175" s="191">
        <v>1483</v>
      </c>
      <c r="AP175" s="191">
        <v>2035</v>
      </c>
      <c r="AQ175" s="191">
        <v>1094</v>
      </c>
      <c r="AR175" s="191">
        <v>1848</v>
      </c>
      <c r="AS175" s="191">
        <v>3087</v>
      </c>
      <c r="AT175" s="191">
        <v>2385</v>
      </c>
      <c r="AU175" s="191">
        <v>1335</v>
      </c>
      <c r="AV175" s="191">
        <v>1142</v>
      </c>
      <c r="AW175" s="191">
        <v>1386</v>
      </c>
      <c r="AX175" s="191">
        <v>1796</v>
      </c>
      <c r="AY175" s="190">
        <v>293</v>
      </c>
      <c r="AZ175" s="191">
        <v>2630</v>
      </c>
      <c r="BA175" s="191">
        <v>3237</v>
      </c>
      <c r="BB175" s="190">
        <v>851</v>
      </c>
      <c r="BC175" s="190">
        <v>560</v>
      </c>
      <c r="BD175" s="190">
        <v>286</v>
      </c>
      <c r="BE175" s="190">
        <v>838</v>
      </c>
      <c r="BF175" s="190">
        <v>243</v>
      </c>
      <c r="BG175" s="191">
        <v>1432</v>
      </c>
      <c r="BH175" s="190">
        <v>141</v>
      </c>
      <c r="BI175" s="190">
        <v>317</v>
      </c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90">
        <v>6</v>
      </c>
      <c r="CO175" s="189"/>
      <c r="CP175" s="190">
        <v>682</v>
      </c>
      <c r="CQ175" s="189"/>
      <c r="CR175" s="189"/>
      <c r="CS175" s="189"/>
      <c r="CT175" s="189"/>
      <c r="CU175" s="190">
        <v>395</v>
      </c>
      <c r="CV175" s="189"/>
      <c r="CW175" s="190"/>
    </row>
    <row r="176" spans="1:101" ht="11.1" customHeight="1" x14ac:dyDescent="0.2">
      <c r="A176" s="188" t="s">
        <v>560</v>
      </c>
      <c r="B176" s="189"/>
      <c r="C176" s="192"/>
      <c r="D176" s="189"/>
      <c r="E176" s="190">
        <v>120</v>
      </c>
      <c r="F176" s="189"/>
      <c r="G176" s="189"/>
      <c r="H176" s="189"/>
      <c r="I176" s="189"/>
      <c r="J176" s="189"/>
      <c r="K176" s="189"/>
      <c r="L176" s="189"/>
      <c r="M176" s="189"/>
      <c r="N176" s="189"/>
      <c r="O176" s="191">
        <v>1162</v>
      </c>
      <c r="P176" s="189"/>
      <c r="Q176" s="189"/>
      <c r="R176" s="189"/>
      <c r="S176" s="191">
        <v>97728</v>
      </c>
      <c r="T176" s="189"/>
      <c r="U176" s="189"/>
      <c r="V176" s="189"/>
      <c r="W176" s="189"/>
      <c r="X176" s="191">
        <v>28976</v>
      </c>
      <c r="Y176" s="189"/>
      <c r="Z176" s="189"/>
      <c r="AA176" s="191">
        <v>13655</v>
      </c>
      <c r="AB176" s="189"/>
      <c r="AC176" s="191">
        <v>5982</v>
      </c>
      <c r="AD176" s="191">
        <v>11799</v>
      </c>
      <c r="AE176" s="191">
        <v>12155</v>
      </c>
      <c r="AF176" s="189"/>
      <c r="AG176" s="191">
        <v>8056</v>
      </c>
      <c r="AH176" s="191">
        <v>3632</v>
      </c>
      <c r="AI176" s="191">
        <v>2688</v>
      </c>
      <c r="AJ176" s="191">
        <v>2763</v>
      </c>
      <c r="AK176" s="191">
        <v>13712</v>
      </c>
      <c r="AL176" s="191">
        <v>8198</v>
      </c>
      <c r="AM176" s="191">
        <v>1889</v>
      </c>
      <c r="AN176" s="191">
        <v>4596</v>
      </c>
      <c r="AO176" s="191">
        <v>7661</v>
      </c>
      <c r="AP176" s="191">
        <v>4565</v>
      </c>
      <c r="AQ176" s="191">
        <v>2454</v>
      </c>
      <c r="AR176" s="191">
        <v>4533</v>
      </c>
      <c r="AS176" s="191">
        <v>1631</v>
      </c>
      <c r="AT176" s="191">
        <v>14221</v>
      </c>
      <c r="AU176" s="191">
        <v>5694</v>
      </c>
      <c r="AV176" s="191">
        <v>4536</v>
      </c>
      <c r="AW176" s="191">
        <v>3952</v>
      </c>
      <c r="AX176" s="191">
        <v>6240</v>
      </c>
      <c r="AY176" s="191">
        <v>1824</v>
      </c>
      <c r="AZ176" s="191">
        <v>10168</v>
      </c>
      <c r="BA176" s="191">
        <v>9819</v>
      </c>
      <c r="BB176" s="191">
        <v>4868</v>
      </c>
      <c r="BC176" s="191">
        <v>6964</v>
      </c>
      <c r="BD176" s="191">
        <v>1778</v>
      </c>
      <c r="BE176" s="191">
        <v>3501</v>
      </c>
      <c r="BF176" s="190">
        <v>158</v>
      </c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91">
        <v>7237</v>
      </c>
      <c r="CQ176" s="189"/>
      <c r="CR176" s="189"/>
      <c r="CS176" s="189"/>
      <c r="CT176" s="189"/>
      <c r="CU176" s="189"/>
      <c r="CV176" s="189"/>
      <c r="CW176" s="189"/>
    </row>
    <row r="177" spans="1:101" ht="11.1" customHeight="1" x14ac:dyDescent="0.2">
      <c r="A177" s="188" t="s">
        <v>561</v>
      </c>
      <c r="B177" s="190">
        <v>147</v>
      </c>
      <c r="C177" s="187">
        <v>855</v>
      </c>
      <c r="D177" s="189"/>
      <c r="E177" s="191">
        <v>1508</v>
      </c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91">
        <v>1357</v>
      </c>
      <c r="Q177" s="189"/>
      <c r="R177" s="191">
        <v>1827</v>
      </c>
      <c r="S177" s="190">
        <v>972</v>
      </c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90">
        <v>64</v>
      </c>
      <c r="AE177" s="190">
        <v>316</v>
      </c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90">
        <v>79</v>
      </c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90"/>
    </row>
    <row r="178" spans="1:101" ht="11.1" customHeight="1" x14ac:dyDescent="0.2">
      <c r="A178" s="188" t="s">
        <v>562</v>
      </c>
      <c r="B178" s="189"/>
      <c r="C178" s="192"/>
      <c r="D178" s="189"/>
      <c r="E178" s="189"/>
      <c r="F178" s="189"/>
      <c r="G178" s="189"/>
      <c r="H178" s="189"/>
      <c r="I178" s="189"/>
      <c r="J178" s="190">
        <v>528</v>
      </c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</row>
    <row r="179" spans="1:101" ht="11.1" customHeight="1" x14ac:dyDescent="0.2">
      <c r="A179" s="188" t="s">
        <v>563</v>
      </c>
      <c r="B179" s="190">
        <v>212</v>
      </c>
      <c r="C179" s="187">
        <v>926</v>
      </c>
      <c r="D179" s="189"/>
      <c r="E179" s="190">
        <v>151</v>
      </c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91">
        <v>2411</v>
      </c>
      <c r="Q179" s="189"/>
      <c r="R179" s="190">
        <v>870</v>
      </c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91">
        <v>1030</v>
      </c>
      <c r="AE179" s="191">
        <v>1382</v>
      </c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90">
        <v>329</v>
      </c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90"/>
    </row>
    <row r="180" spans="1:101" ht="11.1" customHeight="1" x14ac:dyDescent="0.2">
      <c r="A180" s="188" t="s">
        <v>564</v>
      </c>
      <c r="B180" s="190">
        <v>357</v>
      </c>
      <c r="C180" s="192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90">
        <v>84</v>
      </c>
      <c r="Q180" s="189"/>
      <c r="R180" s="190">
        <v>72</v>
      </c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90"/>
    </row>
    <row r="181" spans="1:101" ht="11.1" customHeight="1" x14ac:dyDescent="0.2">
      <c r="A181" s="188" t="s">
        <v>565</v>
      </c>
      <c r="B181" s="189"/>
      <c r="C181" s="192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90">
        <v>1</v>
      </c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90">
        <v>1</v>
      </c>
      <c r="AH181" s="189"/>
      <c r="AI181" s="189"/>
      <c r="AJ181" s="190">
        <v>1</v>
      </c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90">
        <v>2</v>
      </c>
      <c r="AY181" s="189"/>
      <c r="AZ181" s="189"/>
      <c r="BA181" s="189"/>
      <c r="BB181" s="189"/>
      <c r="BC181" s="189"/>
      <c r="BD181" s="190">
        <v>3</v>
      </c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</row>
    <row r="182" spans="1:101" ht="11.1" customHeight="1" x14ac:dyDescent="0.2">
      <c r="A182" s="188" t="s">
        <v>567</v>
      </c>
      <c r="B182" s="189"/>
      <c r="C182" s="192"/>
      <c r="D182" s="189"/>
      <c r="E182" s="189"/>
      <c r="F182" s="189"/>
      <c r="G182" s="189"/>
      <c r="H182" s="191">
        <v>187912</v>
      </c>
      <c r="I182" s="189"/>
      <c r="J182" s="189"/>
      <c r="K182" s="189"/>
      <c r="L182" s="189"/>
      <c r="M182" s="189"/>
      <c r="N182" s="189"/>
      <c r="O182" s="191">
        <v>1199</v>
      </c>
      <c r="P182" s="189"/>
      <c r="Q182" s="189"/>
      <c r="R182" s="189"/>
      <c r="S182" s="189"/>
      <c r="T182" s="189"/>
      <c r="U182" s="189"/>
      <c r="V182" s="191">
        <v>16958</v>
      </c>
      <c r="W182" s="189"/>
      <c r="X182" s="189"/>
      <c r="Y182" s="191">
        <v>40262</v>
      </c>
      <c r="Z182" s="191">
        <v>1413</v>
      </c>
      <c r="AA182" s="189"/>
      <c r="AB182" s="191">
        <v>25442</v>
      </c>
      <c r="AC182" s="191">
        <v>7125</v>
      </c>
      <c r="AD182" s="191">
        <v>33540</v>
      </c>
      <c r="AE182" s="189"/>
      <c r="AF182" s="191">
        <v>20893</v>
      </c>
      <c r="AG182" s="191">
        <v>13230</v>
      </c>
      <c r="AH182" s="191">
        <v>3785</v>
      </c>
      <c r="AI182" s="191">
        <v>4236</v>
      </c>
      <c r="AJ182" s="191">
        <v>4099</v>
      </c>
      <c r="AK182" s="191">
        <v>14747</v>
      </c>
      <c r="AL182" s="191">
        <v>13342</v>
      </c>
      <c r="AM182" s="191">
        <v>3762</v>
      </c>
      <c r="AN182" s="191">
        <v>7389</v>
      </c>
      <c r="AO182" s="191">
        <v>18426</v>
      </c>
      <c r="AP182" s="191">
        <v>12142</v>
      </c>
      <c r="AQ182" s="191">
        <v>4251</v>
      </c>
      <c r="AR182" s="191">
        <v>8310</v>
      </c>
      <c r="AS182" s="191">
        <v>5388</v>
      </c>
      <c r="AT182" s="191">
        <v>19343</v>
      </c>
      <c r="AU182" s="191">
        <v>7189</v>
      </c>
      <c r="AV182" s="191">
        <v>6308</v>
      </c>
      <c r="AW182" s="191">
        <v>6005</v>
      </c>
      <c r="AX182" s="191">
        <v>11923</v>
      </c>
      <c r="AY182" s="191">
        <v>2942</v>
      </c>
      <c r="AZ182" s="191">
        <v>21035</v>
      </c>
      <c r="BA182" s="191">
        <v>19265</v>
      </c>
      <c r="BB182" s="191">
        <v>7024</v>
      </c>
      <c r="BC182" s="191">
        <v>7302</v>
      </c>
      <c r="BD182" s="191">
        <v>5118</v>
      </c>
      <c r="BE182" s="191">
        <v>4550</v>
      </c>
      <c r="BF182" s="191">
        <v>1898</v>
      </c>
      <c r="BG182" s="191">
        <v>12687</v>
      </c>
      <c r="BH182" s="189"/>
      <c r="BI182" s="190">
        <v>11</v>
      </c>
      <c r="BJ182" s="189"/>
      <c r="BK182" s="189"/>
      <c r="BL182" s="189"/>
      <c r="BM182" s="189"/>
      <c r="BN182" s="189"/>
      <c r="BO182" s="189"/>
      <c r="BP182" s="189"/>
      <c r="BQ182" s="191">
        <v>2288</v>
      </c>
      <c r="BR182" s="190">
        <v>612</v>
      </c>
      <c r="BS182" s="189"/>
      <c r="BT182" s="190">
        <v>523</v>
      </c>
      <c r="BU182" s="190">
        <v>476</v>
      </c>
      <c r="BV182" s="190">
        <v>338</v>
      </c>
      <c r="BW182" s="190">
        <v>446</v>
      </c>
      <c r="BX182" s="190">
        <v>524</v>
      </c>
      <c r="BY182" s="190">
        <v>348</v>
      </c>
      <c r="BZ182" s="190">
        <v>771</v>
      </c>
      <c r="CA182" s="191">
        <v>1774</v>
      </c>
      <c r="CB182" s="191">
        <v>1075</v>
      </c>
      <c r="CC182" s="190">
        <v>617</v>
      </c>
      <c r="CD182" s="190">
        <v>729</v>
      </c>
      <c r="CE182" s="189"/>
      <c r="CF182" s="189"/>
      <c r="CG182" s="189"/>
      <c r="CH182" s="190">
        <v>429</v>
      </c>
      <c r="CI182" s="190">
        <v>402</v>
      </c>
      <c r="CJ182" s="189"/>
      <c r="CK182" s="189"/>
      <c r="CL182" s="189"/>
      <c r="CM182" s="189"/>
      <c r="CN182" s="189"/>
      <c r="CO182" s="190">
        <v>88</v>
      </c>
      <c r="CP182" s="189"/>
      <c r="CQ182" s="189"/>
      <c r="CR182" s="189"/>
      <c r="CS182" s="189"/>
      <c r="CT182" s="189"/>
      <c r="CU182" s="189"/>
      <c r="CV182" s="189"/>
      <c r="CW182" s="189"/>
    </row>
    <row r="183" spans="1:101" ht="11.1" customHeight="1" x14ac:dyDescent="0.2">
      <c r="A183" s="188" t="s">
        <v>571</v>
      </c>
      <c r="B183" s="190">
        <v>7</v>
      </c>
      <c r="C183" s="192"/>
      <c r="D183" s="189"/>
      <c r="E183" s="190">
        <v>943</v>
      </c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90">
        <v>349</v>
      </c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90"/>
    </row>
    <row r="184" spans="1:101" ht="11.1" customHeight="1" x14ac:dyDescent="0.2">
      <c r="A184" s="188" t="s">
        <v>572</v>
      </c>
      <c r="B184" s="191">
        <v>41353</v>
      </c>
      <c r="C184" s="186">
        <v>53445</v>
      </c>
      <c r="D184" s="191">
        <v>7325</v>
      </c>
      <c r="E184" s="191">
        <v>30000</v>
      </c>
      <c r="F184" s="189"/>
      <c r="G184" s="189"/>
      <c r="H184" s="189"/>
      <c r="I184" s="191">
        <v>12001</v>
      </c>
      <c r="J184" s="190">
        <v>405</v>
      </c>
      <c r="K184" s="191">
        <v>3000</v>
      </c>
      <c r="L184" s="191">
        <v>10000</v>
      </c>
      <c r="M184" s="189"/>
      <c r="N184" s="189"/>
      <c r="O184" s="191">
        <v>3049</v>
      </c>
      <c r="P184" s="191">
        <v>132807</v>
      </c>
      <c r="Q184" s="189"/>
      <c r="R184" s="191">
        <v>133357</v>
      </c>
      <c r="S184" s="191">
        <v>15211</v>
      </c>
      <c r="T184" s="191">
        <v>15000</v>
      </c>
      <c r="U184" s="189"/>
      <c r="V184" s="191">
        <v>85896</v>
      </c>
      <c r="W184" s="191">
        <v>13000</v>
      </c>
      <c r="X184" s="191">
        <v>8769</v>
      </c>
      <c r="Y184" s="189"/>
      <c r="Z184" s="191">
        <v>47703</v>
      </c>
      <c r="AA184" s="189"/>
      <c r="AB184" s="189"/>
      <c r="AC184" s="191">
        <v>13011</v>
      </c>
      <c r="AD184" s="191">
        <v>82111</v>
      </c>
      <c r="AE184" s="191">
        <v>34314</v>
      </c>
      <c r="AF184" s="189"/>
      <c r="AG184" s="191">
        <v>29494</v>
      </c>
      <c r="AH184" s="191">
        <v>9782</v>
      </c>
      <c r="AI184" s="191">
        <v>8430</v>
      </c>
      <c r="AJ184" s="191">
        <v>8446</v>
      </c>
      <c r="AK184" s="191">
        <v>20453</v>
      </c>
      <c r="AL184" s="191">
        <v>29837</v>
      </c>
      <c r="AM184" s="191">
        <v>4388</v>
      </c>
      <c r="AN184" s="191">
        <v>14366</v>
      </c>
      <c r="AO184" s="191">
        <v>28895</v>
      </c>
      <c r="AP184" s="191">
        <v>15500</v>
      </c>
      <c r="AQ184" s="191">
        <v>5806</v>
      </c>
      <c r="AR184" s="191">
        <v>13798</v>
      </c>
      <c r="AS184" s="191">
        <v>15936</v>
      </c>
      <c r="AT184" s="191">
        <v>64931</v>
      </c>
      <c r="AU184" s="191">
        <v>12946</v>
      </c>
      <c r="AV184" s="191">
        <v>15155</v>
      </c>
      <c r="AW184" s="191">
        <v>11949</v>
      </c>
      <c r="AX184" s="191">
        <v>16259</v>
      </c>
      <c r="AY184" s="191">
        <v>8217</v>
      </c>
      <c r="AZ184" s="191">
        <v>48441</v>
      </c>
      <c r="BA184" s="191">
        <v>32310</v>
      </c>
      <c r="BB184" s="191">
        <v>11749</v>
      </c>
      <c r="BC184" s="191">
        <v>14554</v>
      </c>
      <c r="BD184" s="191">
        <v>9074</v>
      </c>
      <c r="BE184" s="191">
        <v>8490</v>
      </c>
      <c r="BF184" s="191">
        <v>4232</v>
      </c>
      <c r="BG184" s="191">
        <v>35040</v>
      </c>
      <c r="BH184" s="191">
        <v>1158</v>
      </c>
      <c r="BI184" s="190">
        <v>445</v>
      </c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91">
        <v>4017</v>
      </c>
      <c r="CO184" s="189"/>
      <c r="CP184" s="191">
        <v>19325</v>
      </c>
      <c r="CQ184" s="189"/>
      <c r="CR184" s="189"/>
      <c r="CS184" s="189"/>
      <c r="CT184" s="189"/>
      <c r="CU184" s="191">
        <v>32595</v>
      </c>
      <c r="CV184" s="189"/>
      <c r="CW184" s="191"/>
    </row>
    <row r="185" spans="1:101" ht="11.1" customHeight="1" x14ac:dyDescent="0.2">
      <c r="A185" s="188" t="s">
        <v>573</v>
      </c>
      <c r="B185" s="189"/>
      <c r="C185" s="187">
        <v>98</v>
      </c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</row>
    <row r="186" spans="1:101" ht="11.1" customHeight="1" x14ac:dyDescent="0.2">
      <c r="A186" s="188" t="s">
        <v>574</v>
      </c>
      <c r="B186" s="190">
        <v>175</v>
      </c>
      <c r="C186" s="192"/>
      <c r="D186" s="189"/>
      <c r="E186" s="190">
        <v>19</v>
      </c>
      <c r="F186" s="189"/>
      <c r="G186" s="189"/>
      <c r="H186" s="189"/>
      <c r="I186" s="189"/>
      <c r="J186" s="189"/>
      <c r="K186" s="189"/>
      <c r="L186" s="189"/>
      <c r="M186" s="189"/>
      <c r="N186" s="189"/>
      <c r="O186" s="190">
        <v>11</v>
      </c>
      <c r="P186" s="189"/>
      <c r="Q186" s="189"/>
      <c r="R186" s="189"/>
      <c r="S186" s="191">
        <v>3167</v>
      </c>
      <c r="T186" s="189"/>
      <c r="U186" s="189"/>
      <c r="V186" s="191">
        <v>2430</v>
      </c>
      <c r="W186" s="189"/>
      <c r="X186" s="190">
        <v>667</v>
      </c>
      <c r="Y186" s="189"/>
      <c r="Z186" s="191">
        <v>1888</v>
      </c>
      <c r="AA186" s="190">
        <v>160</v>
      </c>
      <c r="AB186" s="189"/>
      <c r="AC186" s="190">
        <v>752</v>
      </c>
      <c r="AD186" s="191">
        <v>2831</v>
      </c>
      <c r="AE186" s="191">
        <v>2623</v>
      </c>
      <c r="AF186" s="189"/>
      <c r="AG186" s="190">
        <v>3</v>
      </c>
      <c r="AH186" s="189"/>
      <c r="AI186" s="189"/>
      <c r="AJ186" s="189"/>
      <c r="AK186" s="189"/>
      <c r="AL186" s="189"/>
      <c r="AM186" s="189"/>
      <c r="AN186" s="189"/>
      <c r="AO186" s="190">
        <v>340</v>
      </c>
      <c r="AP186" s="190">
        <v>993</v>
      </c>
      <c r="AQ186" s="190">
        <v>2</v>
      </c>
      <c r="AR186" s="190">
        <v>858</v>
      </c>
      <c r="AS186" s="189"/>
      <c r="AT186" s="191">
        <v>1790</v>
      </c>
      <c r="AU186" s="190">
        <v>890</v>
      </c>
      <c r="AV186" s="189"/>
      <c r="AW186" s="189"/>
      <c r="AX186" s="189"/>
      <c r="AY186" s="189"/>
      <c r="AZ186" s="190">
        <v>60</v>
      </c>
      <c r="BA186" s="191">
        <v>1148</v>
      </c>
      <c r="BB186" s="190">
        <v>681</v>
      </c>
      <c r="BC186" s="189"/>
      <c r="BD186" s="189"/>
      <c r="BE186" s="190">
        <v>697</v>
      </c>
      <c r="BF186" s="189"/>
      <c r="BG186" s="191">
        <v>1159</v>
      </c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90">
        <v>281</v>
      </c>
      <c r="CQ186" s="189"/>
      <c r="CR186" s="189"/>
      <c r="CS186" s="189"/>
      <c r="CT186" s="189"/>
      <c r="CU186" s="190">
        <v>3</v>
      </c>
      <c r="CV186" s="189"/>
      <c r="CW186" s="190"/>
    </row>
    <row r="187" spans="1:101" ht="11.1" customHeight="1" x14ac:dyDescent="0.2">
      <c r="A187" s="188" t="s">
        <v>575</v>
      </c>
      <c r="B187" s="189"/>
      <c r="C187" s="192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90">
        <v>22</v>
      </c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</row>
    <row r="188" spans="1:101" ht="11.1" customHeight="1" x14ac:dyDescent="0.2">
      <c r="A188" s="188" t="s">
        <v>576</v>
      </c>
      <c r="B188" s="190">
        <v>75</v>
      </c>
      <c r="C188" s="186">
        <v>2810</v>
      </c>
      <c r="D188" s="190">
        <v>273</v>
      </c>
      <c r="E188" s="189"/>
      <c r="F188" s="189"/>
      <c r="G188" s="189"/>
      <c r="H188" s="189"/>
      <c r="I188" s="189"/>
      <c r="J188" s="190">
        <v>573</v>
      </c>
      <c r="K188" s="189"/>
      <c r="L188" s="189"/>
      <c r="M188" s="189"/>
      <c r="N188" s="189"/>
      <c r="O188" s="189"/>
      <c r="P188" s="191">
        <v>4931</v>
      </c>
      <c r="Q188" s="189"/>
      <c r="R188" s="191">
        <v>4659</v>
      </c>
      <c r="S188" s="189"/>
      <c r="T188" s="189"/>
      <c r="U188" s="189"/>
      <c r="V188" s="191">
        <v>2226</v>
      </c>
      <c r="W188" s="189"/>
      <c r="X188" s="189"/>
      <c r="Y188" s="189"/>
      <c r="Z188" s="190">
        <v>687</v>
      </c>
      <c r="AA188" s="189"/>
      <c r="AB188" s="189"/>
      <c r="AC188" s="190">
        <v>478</v>
      </c>
      <c r="AD188" s="191">
        <v>1420</v>
      </c>
      <c r="AE188" s="191">
        <v>1166</v>
      </c>
      <c r="AF188" s="189"/>
      <c r="AG188" s="189"/>
      <c r="AH188" s="189"/>
      <c r="AI188" s="189"/>
      <c r="AJ188" s="189"/>
      <c r="AK188" s="189"/>
      <c r="AL188" s="190">
        <v>460</v>
      </c>
      <c r="AM188" s="190">
        <v>82</v>
      </c>
      <c r="AN188" s="189"/>
      <c r="AO188" s="190">
        <v>63</v>
      </c>
      <c r="AP188" s="190">
        <v>399</v>
      </c>
      <c r="AQ188" s="189"/>
      <c r="AR188" s="189"/>
      <c r="AS188" s="190">
        <v>164</v>
      </c>
      <c r="AT188" s="191">
        <v>2865</v>
      </c>
      <c r="AU188" s="189"/>
      <c r="AV188" s="190">
        <v>5</v>
      </c>
      <c r="AW188" s="189"/>
      <c r="AX188" s="190">
        <v>415</v>
      </c>
      <c r="AY188" s="190">
        <v>74</v>
      </c>
      <c r="AZ188" s="190">
        <v>324</v>
      </c>
      <c r="BA188" s="190">
        <v>42</v>
      </c>
      <c r="BB188" s="189"/>
      <c r="BC188" s="189"/>
      <c r="BD188" s="189"/>
      <c r="BE188" s="189"/>
      <c r="BF188" s="189"/>
      <c r="BG188" s="191">
        <v>1439</v>
      </c>
      <c r="BH188" s="190">
        <v>14</v>
      </c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90">
        <v>61</v>
      </c>
      <c r="CO188" s="189"/>
      <c r="CP188" s="189"/>
      <c r="CQ188" s="189"/>
      <c r="CR188" s="189"/>
      <c r="CS188" s="189"/>
      <c r="CT188" s="189"/>
      <c r="CU188" s="190">
        <v>1</v>
      </c>
      <c r="CV188" s="189"/>
      <c r="CW188" s="190"/>
    </row>
    <row r="189" spans="1:101" ht="11.1" customHeight="1" x14ac:dyDescent="0.2">
      <c r="A189" s="188" t="s">
        <v>577</v>
      </c>
      <c r="B189" s="189"/>
      <c r="C189" s="192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90">
        <v>1</v>
      </c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</row>
    <row r="190" spans="1:101" ht="11.1" customHeight="1" x14ac:dyDescent="0.2">
      <c r="A190" s="188" t="s">
        <v>578</v>
      </c>
      <c r="B190" s="190">
        <v>155</v>
      </c>
      <c r="C190" s="186">
        <v>3171</v>
      </c>
      <c r="D190" s="190">
        <v>183</v>
      </c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90">
        <v>110</v>
      </c>
      <c r="P190" s="191">
        <v>5867</v>
      </c>
      <c r="Q190" s="189"/>
      <c r="R190" s="191">
        <v>6611</v>
      </c>
      <c r="S190" s="189"/>
      <c r="T190" s="189"/>
      <c r="U190" s="189"/>
      <c r="V190" s="191">
        <v>3791</v>
      </c>
      <c r="W190" s="189"/>
      <c r="X190" s="189"/>
      <c r="Y190" s="189"/>
      <c r="Z190" s="191">
        <v>2583</v>
      </c>
      <c r="AA190" s="189"/>
      <c r="AB190" s="189"/>
      <c r="AC190" s="190">
        <v>555</v>
      </c>
      <c r="AD190" s="191">
        <v>3880</v>
      </c>
      <c r="AE190" s="191">
        <v>1034</v>
      </c>
      <c r="AF190" s="189"/>
      <c r="AG190" s="191">
        <v>1956</v>
      </c>
      <c r="AH190" s="190">
        <v>616</v>
      </c>
      <c r="AI190" s="190">
        <v>688</v>
      </c>
      <c r="AJ190" s="190">
        <v>642</v>
      </c>
      <c r="AK190" s="191">
        <v>2330</v>
      </c>
      <c r="AL190" s="191">
        <v>1001</v>
      </c>
      <c r="AM190" s="190">
        <v>497</v>
      </c>
      <c r="AN190" s="190">
        <v>225</v>
      </c>
      <c r="AO190" s="191">
        <v>2764</v>
      </c>
      <c r="AP190" s="191">
        <v>1146</v>
      </c>
      <c r="AQ190" s="190">
        <v>509</v>
      </c>
      <c r="AR190" s="190">
        <v>710</v>
      </c>
      <c r="AS190" s="190">
        <v>96</v>
      </c>
      <c r="AT190" s="191">
        <v>2519</v>
      </c>
      <c r="AU190" s="190">
        <v>503</v>
      </c>
      <c r="AV190" s="190">
        <v>789</v>
      </c>
      <c r="AW190" s="191">
        <v>1061</v>
      </c>
      <c r="AX190" s="191">
        <v>1288</v>
      </c>
      <c r="AY190" s="191">
        <v>1022</v>
      </c>
      <c r="AZ190" s="191">
        <v>1544</v>
      </c>
      <c r="BA190" s="191">
        <v>1269</v>
      </c>
      <c r="BB190" s="190">
        <v>847</v>
      </c>
      <c r="BC190" s="190">
        <v>577</v>
      </c>
      <c r="BD190" s="191">
        <v>1093</v>
      </c>
      <c r="BE190" s="190">
        <v>397</v>
      </c>
      <c r="BF190" s="190">
        <v>38</v>
      </c>
      <c r="BG190" s="191">
        <v>3113</v>
      </c>
      <c r="BH190" s="190">
        <v>264</v>
      </c>
      <c r="BI190" s="190">
        <v>246</v>
      </c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90">
        <v>101</v>
      </c>
      <c r="CO190" s="189"/>
      <c r="CP190" s="191">
        <v>2364</v>
      </c>
      <c r="CQ190" s="189"/>
      <c r="CR190" s="189"/>
      <c r="CS190" s="189"/>
      <c r="CT190" s="189"/>
      <c r="CU190" s="190">
        <v>22</v>
      </c>
      <c r="CV190" s="189"/>
      <c r="CW190" s="190"/>
    </row>
    <row r="191" spans="1:101" ht="11.1" customHeight="1" x14ac:dyDescent="0.2">
      <c r="A191" s="188" t="s">
        <v>580</v>
      </c>
      <c r="B191" s="191">
        <v>1009</v>
      </c>
      <c r="C191" s="186">
        <v>8769</v>
      </c>
      <c r="D191" s="191">
        <v>1020</v>
      </c>
      <c r="E191" s="189"/>
      <c r="F191" s="189"/>
      <c r="G191" s="189"/>
      <c r="H191" s="189"/>
      <c r="I191" s="189"/>
      <c r="J191" s="190">
        <v>13</v>
      </c>
      <c r="K191" s="189"/>
      <c r="L191" s="189"/>
      <c r="M191" s="189"/>
      <c r="N191" s="189"/>
      <c r="O191" s="190">
        <v>233</v>
      </c>
      <c r="P191" s="191">
        <v>11637</v>
      </c>
      <c r="Q191" s="189"/>
      <c r="R191" s="191">
        <v>15221</v>
      </c>
      <c r="S191" s="189"/>
      <c r="T191" s="189"/>
      <c r="U191" s="189"/>
      <c r="V191" s="191">
        <v>6326</v>
      </c>
      <c r="W191" s="189"/>
      <c r="X191" s="189"/>
      <c r="Y191" s="189"/>
      <c r="Z191" s="191">
        <v>2779</v>
      </c>
      <c r="AA191" s="189"/>
      <c r="AB191" s="189"/>
      <c r="AC191" s="191">
        <v>2091</v>
      </c>
      <c r="AD191" s="191">
        <v>9611</v>
      </c>
      <c r="AE191" s="190">
        <v>455</v>
      </c>
      <c r="AF191" s="189"/>
      <c r="AG191" s="191">
        <v>1410</v>
      </c>
      <c r="AH191" s="190">
        <v>384</v>
      </c>
      <c r="AI191" s="190">
        <v>4</v>
      </c>
      <c r="AJ191" s="189"/>
      <c r="AK191" s="191">
        <v>1712</v>
      </c>
      <c r="AL191" s="191">
        <v>1798</v>
      </c>
      <c r="AM191" s="191">
        <v>1087</v>
      </c>
      <c r="AN191" s="189"/>
      <c r="AO191" s="191">
        <v>3691</v>
      </c>
      <c r="AP191" s="190">
        <v>717</v>
      </c>
      <c r="AQ191" s="191">
        <v>1113</v>
      </c>
      <c r="AR191" s="191">
        <v>3130</v>
      </c>
      <c r="AS191" s="190">
        <v>53</v>
      </c>
      <c r="AT191" s="191">
        <v>5167</v>
      </c>
      <c r="AU191" s="190">
        <v>532</v>
      </c>
      <c r="AV191" s="190">
        <v>52</v>
      </c>
      <c r="AW191" s="191">
        <v>2267</v>
      </c>
      <c r="AX191" s="191">
        <v>3901</v>
      </c>
      <c r="AY191" s="190">
        <v>12</v>
      </c>
      <c r="AZ191" s="191">
        <v>6183</v>
      </c>
      <c r="BA191" s="191">
        <v>3402</v>
      </c>
      <c r="BB191" s="190">
        <v>111</v>
      </c>
      <c r="BC191" s="191">
        <v>1209</v>
      </c>
      <c r="BD191" s="191">
        <v>1846</v>
      </c>
      <c r="BE191" s="191">
        <v>1812</v>
      </c>
      <c r="BF191" s="189"/>
      <c r="BG191" s="191">
        <v>2759</v>
      </c>
      <c r="BH191" s="190">
        <v>899</v>
      </c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90">
        <v>422</v>
      </c>
      <c r="CO191" s="189"/>
      <c r="CP191" s="191">
        <v>3102</v>
      </c>
      <c r="CQ191" s="189"/>
      <c r="CR191" s="189"/>
      <c r="CS191" s="189"/>
      <c r="CT191" s="189"/>
      <c r="CU191" s="191">
        <v>6233</v>
      </c>
      <c r="CV191" s="189"/>
      <c r="CW191" s="191"/>
    </row>
    <row r="192" spans="1:101" s="181" customFormat="1" ht="11.1" customHeight="1" x14ac:dyDescent="0.2">
      <c r="A192" s="188"/>
      <c r="B192" s="193"/>
      <c r="C192" s="194"/>
      <c r="D192" s="193"/>
      <c r="E192" s="193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  <c r="BJ192" s="193"/>
      <c r="BK192" s="193"/>
      <c r="BL192" s="193"/>
      <c r="BM192" s="193"/>
      <c r="BN192" s="193"/>
      <c r="BO192" s="193"/>
      <c r="BP192" s="193"/>
      <c r="BQ192" s="193"/>
      <c r="BR192" s="193"/>
      <c r="BS192" s="193"/>
      <c r="BT192" s="193"/>
      <c r="BU192" s="193"/>
      <c r="BV192" s="193"/>
      <c r="BW192" s="193"/>
      <c r="BX192" s="193"/>
      <c r="BY192" s="193"/>
      <c r="BZ192" s="193"/>
      <c r="CA192" s="193"/>
      <c r="CB192" s="193"/>
      <c r="CC192" s="193"/>
      <c r="CD192" s="193"/>
      <c r="CE192" s="193"/>
      <c r="CF192" s="193"/>
      <c r="CG192" s="193"/>
      <c r="CH192" s="193"/>
      <c r="CI192" s="193"/>
      <c r="CJ192" s="193"/>
      <c r="CK192" s="193"/>
      <c r="CL192" s="193"/>
      <c r="CM192" s="193"/>
      <c r="CN192" s="193"/>
      <c r="CO192" s="193"/>
      <c r="CP192" s="193"/>
      <c r="CQ192" s="193"/>
      <c r="CR192" s="193"/>
      <c r="CS192" s="193"/>
      <c r="CT192" s="193"/>
      <c r="CU192" s="193"/>
      <c r="CV192" s="193"/>
      <c r="CW192" s="193"/>
    </row>
    <row r="193" spans="1:101" ht="11.1" customHeight="1" x14ac:dyDescent="0.2">
      <c r="A193" s="185" t="s">
        <v>585</v>
      </c>
      <c r="B193" s="187">
        <v>620</v>
      </c>
      <c r="C193" s="187">
        <v>196</v>
      </c>
      <c r="D193" s="187">
        <v>0</v>
      </c>
      <c r="E193" s="187">
        <v>277</v>
      </c>
      <c r="F193" s="187">
        <v>0</v>
      </c>
      <c r="G193" s="187">
        <v>0</v>
      </c>
      <c r="H193" s="187">
        <v>0</v>
      </c>
      <c r="I193" s="187">
        <v>0</v>
      </c>
      <c r="J193" s="187">
        <v>0</v>
      </c>
      <c r="K193" s="187">
        <v>0</v>
      </c>
      <c r="L193" s="187">
        <v>0</v>
      </c>
      <c r="M193" s="187">
        <v>0</v>
      </c>
      <c r="N193" s="187">
        <v>0</v>
      </c>
      <c r="O193" s="187">
        <v>0</v>
      </c>
      <c r="P193" s="187">
        <v>0</v>
      </c>
      <c r="Q193" s="187">
        <v>0</v>
      </c>
      <c r="R193" s="187">
        <v>0</v>
      </c>
      <c r="S193" s="187">
        <v>0</v>
      </c>
      <c r="T193" s="187">
        <v>0</v>
      </c>
      <c r="U193" s="186">
        <v>475728</v>
      </c>
      <c r="V193" s="187">
        <v>0</v>
      </c>
      <c r="W193" s="187">
        <v>0</v>
      </c>
      <c r="X193" s="187">
        <v>0</v>
      </c>
      <c r="Y193" s="187">
        <v>0</v>
      </c>
      <c r="Z193" s="187">
        <v>0</v>
      </c>
      <c r="AA193" s="187">
        <v>0</v>
      </c>
      <c r="AB193" s="187">
        <v>0</v>
      </c>
      <c r="AC193" s="187">
        <v>0</v>
      </c>
      <c r="AD193" s="187">
        <v>0</v>
      </c>
      <c r="AE193" s="187">
        <v>0</v>
      </c>
      <c r="AF193" s="187">
        <v>0</v>
      </c>
      <c r="AG193" s="187">
        <v>0</v>
      </c>
      <c r="AH193" s="187">
        <v>0</v>
      </c>
      <c r="AI193" s="187">
        <v>0</v>
      </c>
      <c r="AJ193" s="187">
        <v>0</v>
      </c>
      <c r="AK193" s="187">
        <v>0</v>
      </c>
      <c r="AL193" s="187">
        <v>0</v>
      </c>
      <c r="AM193" s="187">
        <v>0</v>
      </c>
      <c r="AN193" s="187">
        <v>0</v>
      </c>
      <c r="AO193" s="187">
        <v>0</v>
      </c>
      <c r="AP193" s="187">
        <v>0</v>
      </c>
      <c r="AQ193" s="187">
        <v>0</v>
      </c>
      <c r="AR193" s="187">
        <v>0</v>
      </c>
      <c r="AS193" s="187">
        <v>0</v>
      </c>
      <c r="AT193" s="187">
        <v>0</v>
      </c>
      <c r="AU193" s="187">
        <v>0</v>
      </c>
      <c r="AV193" s="187">
        <v>0</v>
      </c>
      <c r="AW193" s="187">
        <v>0</v>
      </c>
      <c r="AX193" s="187">
        <v>0</v>
      </c>
      <c r="AY193" s="187">
        <v>0</v>
      </c>
      <c r="AZ193" s="187">
        <v>0</v>
      </c>
      <c r="BA193" s="187">
        <v>0</v>
      </c>
      <c r="BB193" s="187">
        <v>0</v>
      </c>
      <c r="BC193" s="187">
        <v>0</v>
      </c>
      <c r="BD193" s="187">
        <v>0</v>
      </c>
      <c r="BE193" s="187">
        <v>0</v>
      </c>
      <c r="BF193" s="187">
        <v>0</v>
      </c>
      <c r="BG193" s="187">
        <v>0</v>
      </c>
      <c r="BH193" s="187">
        <v>0</v>
      </c>
      <c r="BI193" s="187">
        <v>0</v>
      </c>
      <c r="BJ193" s="187">
        <v>0</v>
      </c>
      <c r="BK193" s="187">
        <v>0</v>
      </c>
      <c r="BL193" s="187">
        <v>0</v>
      </c>
      <c r="BM193" s="187">
        <v>0</v>
      </c>
      <c r="BN193" s="187">
        <v>0</v>
      </c>
      <c r="BO193" s="187">
        <v>0</v>
      </c>
      <c r="BP193" s="187">
        <v>0</v>
      </c>
      <c r="BQ193" s="187">
        <v>0</v>
      </c>
      <c r="BR193" s="187">
        <v>0</v>
      </c>
      <c r="BS193" s="187">
        <v>0</v>
      </c>
      <c r="BT193" s="187">
        <v>0</v>
      </c>
      <c r="BU193" s="187">
        <v>0</v>
      </c>
      <c r="BV193" s="187">
        <v>0</v>
      </c>
      <c r="BW193" s="187">
        <v>0</v>
      </c>
      <c r="BX193" s="187">
        <v>0</v>
      </c>
      <c r="BY193" s="187">
        <v>0</v>
      </c>
      <c r="BZ193" s="187">
        <v>0</v>
      </c>
      <c r="CA193" s="187">
        <v>0</v>
      </c>
      <c r="CB193" s="187">
        <v>0</v>
      </c>
      <c r="CC193" s="187">
        <v>0</v>
      </c>
      <c r="CD193" s="187">
        <v>0</v>
      </c>
      <c r="CE193" s="187">
        <v>0</v>
      </c>
      <c r="CF193" s="187">
        <v>0</v>
      </c>
      <c r="CG193" s="187">
        <v>0</v>
      </c>
      <c r="CH193" s="187">
        <v>0</v>
      </c>
      <c r="CI193" s="187">
        <v>0</v>
      </c>
      <c r="CJ193" s="187">
        <v>0</v>
      </c>
      <c r="CK193" s="187">
        <v>0</v>
      </c>
      <c r="CL193" s="187">
        <v>0</v>
      </c>
      <c r="CM193" s="187">
        <v>0</v>
      </c>
      <c r="CN193" s="187">
        <v>0</v>
      </c>
      <c r="CO193" s="187">
        <v>0</v>
      </c>
      <c r="CP193" s="187">
        <v>0</v>
      </c>
      <c r="CQ193" s="187">
        <v>0</v>
      </c>
      <c r="CR193" s="187">
        <v>0</v>
      </c>
      <c r="CS193" s="187">
        <v>0</v>
      </c>
      <c r="CT193" s="187">
        <v>0</v>
      </c>
      <c r="CU193" s="187">
        <v>0</v>
      </c>
      <c r="CV193" s="187">
        <v>0</v>
      </c>
      <c r="CW193" s="187">
        <v>12842</v>
      </c>
    </row>
  </sheetData>
  <mergeCells count="4">
    <mergeCell ref="I1:K1"/>
    <mergeCell ref="AE1:AG1"/>
    <mergeCell ref="CS1:CV1"/>
    <mergeCell ref="BO1:BQ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colBreaks count="1" manualBreakCount="1">
    <brk id="34" max="19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51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6" customWidth="1"/>
    <col min="2" max="2" width="20.5" style="6" customWidth="1"/>
    <col min="3" max="3" width="21.1640625" style="6" customWidth="1"/>
    <col min="4" max="4" width="17.83203125" style="6" customWidth="1"/>
    <col min="5" max="16384" width="10.5" style="10"/>
  </cols>
  <sheetData>
    <row r="1" spans="1:4" s="6" customFormat="1" ht="46.5" customHeight="1" x14ac:dyDescent="0.2">
      <c r="B1" s="383" t="s">
        <v>360</v>
      </c>
      <c r="C1" s="383"/>
      <c r="D1" s="177"/>
    </row>
    <row r="2" spans="1:4" ht="11.1" customHeight="1" x14ac:dyDescent="0.2"/>
    <row r="3" spans="1:4" ht="57.75" customHeight="1" x14ac:dyDescent="0.2">
      <c r="A3" s="384" t="s">
        <v>165</v>
      </c>
      <c r="B3" s="384"/>
      <c r="C3" s="384"/>
    </row>
    <row r="4" spans="1:4" ht="11.1" customHeight="1" x14ac:dyDescent="0.2"/>
    <row r="5" spans="1:4" ht="45" x14ac:dyDescent="0.2">
      <c r="A5" s="360" t="s">
        <v>102</v>
      </c>
      <c r="B5" s="361" t="s">
        <v>166</v>
      </c>
      <c r="C5" s="362" t="s">
        <v>107</v>
      </c>
      <c r="D5" s="363"/>
    </row>
    <row r="6" spans="1:4" x14ac:dyDescent="0.2">
      <c r="A6" s="364" t="s">
        <v>3</v>
      </c>
      <c r="B6" s="365">
        <v>49603</v>
      </c>
      <c r="C6" s="365">
        <v>10399228</v>
      </c>
      <c r="D6" s="366"/>
    </row>
    <row r="7" spans="1:4" x14ac:dyDescent="0.2">
      <c r="A7" s="364" t="s">
        <v>5</v>
      </c>
      <c r="B7" s="365">
        <v>7885</v>
      </c>
      <c r="C7" s="365">
        <v>1748013</v>
      </c>
      <c r="D7" s="366"/>
    </row>
    <row r="8" spans="1:4" x14ac:dyDescent="0.2">
      <c r="A8" s="364" t="s">
        <v>115</v>
      </c>
      <c r="B8" s="365">
        <v>7508</v>
      </c>
      <c r="C8" s="365">
        <v>1599761</v>
      </c>
      <c r="D8" s="366"/>
    </row>
    <row r="9" spans="1:4" x14ac:dyDescent="0.2">
      <c r="A9" s="364" t="s">
        <v>17</v>
      </c>
      <c r="B9" s="365">
        <v>153589</v>
      </c>
      <c r="C9" s="365">
        <v>33047616</v>
      </c>
      <c r="D9" s="366"/>
    </row>
    <row r="10" spans="1:4" x14ac:dyDescent="0.2">
      <c r="A10" s="364" t="s">
        <v>21</v>
      </c>
      <c r="B10" s="365">
        <v>144595</v>
      </c>
      <c r="C10" s="365">
        <v>30934533</v>
      </c>
      <c r="D10" s="366"/>
    </row>
    <row r="11" spans="1:4" x14ac:dyDescent="0.2">
      <c r="A11" s="364" t="s">
        <v>23</v>
      </c>
      <c r="B11" s="365">
        <v>130594</v>
      </c>
      <c r="C11" s="365">
        <v>69280770</v>
      </c>
      <c r="D11" s="366"/>
    </row>
    <row r="12" spans="1:4" x14ac:dyDescent="0.2">
      <c r="A12" s="364" t="s">
        <v>25</v>
      </c>
      <c r="B12" s="365">
        <v>128443</v>
      </c>
      <c r="C12" s="365">
        <v>28252429</v>
      </c>
      <c r="D12" s="366"/>
    </row>
    <row r="13" spans="1:4" x14ac:dyDescent="0.2">
      <c r="A13" s="364" t="s">
        <v>27</v>
      </c>
      <c r="B13" s="365">
        <v>43262</v>
      </c>
      <c r="C13" s="365">
        <v>22785591</v>
      </c>
      <c r="D13" s="366"/>
    </row>
    <row r="14" spans="1:4" x14ac:dyDescent="0.2">
      <c r="A14" s="364" t="s">
        <v>29</v>
      </c>
      <c r="B14" s="365">
        <v>63240</v>
      </c>
      <c r="C14" s="365">
        <v>13812460</v>
      </c>
      <c r="D14" s="366"/>
    </row>
    <row r="15" spans="1:4" x14ac:dyDescent="0.2">
      <c r="A15" s="364" t="s">
        <v>31</v>
      </c>
      <c r="B15" s="365">
        <v>16389</v>
      </c>
      <c r="C15" s="365">
        <v>8626814</v>
      </c>
      <c r="D15" s="366"/>
    </row>
    <row r="16" spans="1:4" x14ac:dyDescent="0.2">
      <c r="A16" s="364" t="s">
        <v>33</v>
      </c>
      <c r="B16" s="365">
        <v>21303</v>
      </c>
      <c r="C16" s="365">
        <v>6332139</v>
      </c>
      <c r="D16" s="366"/>
    </row>
    <row r="17" spans="1:4" x14ac:dyDescent="0.2">
      <c r="A17" s="364" t="s">
        <v>35</v>
      </c>
      <c r="B17" s="365">
        <v>104852</v>
      </c>
      <c r="C17" s="365">
        <v>30675152</v>
      </c>
      <c r="D17" s="366"/>
    </row>
    <row r="18" spans="1:4" x14ac:dyDescent="0.2">
      <c r="A18" s="364" t="s">
        <v>37</v>
      </c>
      <c r="B18" s="365">
        <v>56588</v>
      </c>
      <c r="C18" s="365">
        <v>16627535</v>
      </c>
      <c r="D18" s="366"/>
    </row>
    <row r="19" spans="1:4" x14ac:dyDescent="0.2">
      <c r="A19" s="364" t="s">
        <v>39</v>
      </c>
      <c r="B19" s="365">
        <v>37843</v>
      </c>
      <c r="C19" s="365">
        <v>11335806</v>
      </c>
      <c r="D19" s="366"/>
    </row>
    <row r="20" spans="1:4" x14ac:dyDescent="0.2">
      <c r="A20" s="364" t="s">
        <v>41</v>
      </c>
      <c r="B20" s="365">
        <v>10643</v>
      </c>
      <c r="C20" s="365">
        <v>3290886</v>
      </c>
      <c r="D20" s="366"/>
    </row>
    <row r="21" spans="1:4" x14ac:dyDescent="0.2">
      <c r="A21" s="364" t="s">
        <v>43</v>
      </c>
      <c r="B21" s="365">
        <v>14447</v>
      </c>
      <c r="C21" s="365">
        <v>4584069</v>
      </c>
      <c r="D21" s="366"/>
    </row>
    <row r="22" spans="1:4" x14ac:dyDescent="0.2">
      <c r="A22" s="364" t="s">
        <v>45</v>
      </c>
      <c r="B22" s="365">
        <v>11740</v>
      </c>
      <c r="C22" s="365">
        <v>3651990</v>
      </c>
      <c r="D22" s="366"/>
    </row>
    <row r="23" spans="1:4" x14ac:dyDescent="0.2">
      <c r="A23" s="364" t="s">
        <v>47</v>
      </c>
      <c r="B23" s="365">
        <v>41863</v>
      </c>
      <c r="C23" s="365">
        <v>12294082</v>
      </c>
      <c r="D23" s="366"/>
    </row>
    <row r="24" spans="1:4" x14ac:dyDescent="0.2">
      <c r="A24" s="364" t="s">
        <v>49</v>
      </c>
      <c r="B24" s="365">
        <v>38261</v>
      </c>
      <c r="C24" s="365">
        <v>11292702</v>
      </c>
      <c r="D24" s="366"/>
    </row>
    <row r="25" spans="1:4" x14ac:dyDescent="0.2">
      <c r="A25" s="364" t="s">
        <v>51</v>
      </c>
      <c r="B25" s="365">
        <v>10530</v>
      </c>
      <c r="C25" s="365">
        <v>3297961</v>
      </c>
      <c r="D25" s="366"/>
    </row>
    <row r="26" spans="1:4" x14ac:dyDescent="0.2">
      <c r="A26" s="364" t="s">
        <v>53</v>
      </c>
      <c r="B26" s="365">
        <v>20174</v>
      </c>
      <c r="C26" s="365">
        <v>5952724</v>
      </c>
      <c r="D26" s="366"/>
    </row>
    <row r="27" spans="1:4" x14ac:dyDescent="0.2">
      <c r="A27" s="364" t="s">
        <v>55</v>
      </c>
      <c r="B27" s="365">
        <v>49988</v>
      </c>
      <c r="C27" s="365">
        <v>14551465</v>
      </c>
      <c r="D27" s="366"/>
    </row>
    <row r="28" spans="1:4" x14ac:dyDescent="0.2">
      <c r="A28" s="364" t="s">
        <v>57</v>
      </c>
      <c r="B28" s="365">
        <v>31996</v>
      </c>
      <c r="C28" s="365">
        <v>9537155</v>
      </c>
      <c r="D28" s="366"/>
    </row>
    <row r="29" spans="1:4" x14ac:dyDescent="0.2">
      <c r="A29" s="364" t="s">
        <v>59</v>
      </c>
      <c r="B29" s="365">
        <v>12580</v>
      </c>
      <c r="C29" s="365">
        <v>3942184</v>
      </c>
      <c r="D29" s="366"/>
    </row>
    <row r="30" spans="1:4" x14ac:dyDescent="0.2">
      <c r="A30" s="364" t="s">
        <v>61</v>
      </c>
      <c r="B30" s="365">
        <v>26878</v>
      </c>
      <c r="C30" s="365">
        <v>7975576</v>
      </c>
      <c r="D30" s="366"/>
    </row>
    <row r="31" spans="1:4" x14ac:dyDescent="0.2">
      <c r="A31" s="364" t="s">
        <v>63</v>
      </c>
      <c r="B31" s="365">
        <v>15957</v>
      </c>
      <c r="C31" s="365">
        <v>4998146</v>
      </c>
      <c r="D31" s="366"/>
    </row>
    <row r="32" spans="1:4" x14ac:dyDescent="0.2">
      <c r="A32" s="364" t="s">
        <v>65</v>
      </c>
      <c r="B32" s="365">
        <v>95511</v>
      </c>
      <c r="C32" s="365">
        <v>28464188</v>
      </c>
      <c r="D32" s="366"/>
    </row>
    <row r="33" spans="1:4" x14ac:dyDescent="0.2">
      <c r="A33" s="364" t="s">
        <v>67</v>
      </c>
      <c r="B33" s="365">
        <v>19235</v>
      </c>
      <c r="C33" s="365">
        <v>5977405</v>
      </c>
      <c r="D33" s="366"/>
    </row>
    <row r="34" spans="1:4" x14ac:dyDescent="0.2">
      <c r="A34" s="364" t="s">
        <v>69</v>
      </c>
      <c r="B34" s="365">
        <v>19450</v>
      </c>
      <c r="C34" s="365">
        <v>6155892</v>
      </c>
      <c r="D34" s="366"/>
    </row>
    <row r="35" spans="1:4" x14ac:dyDescent="0.2">
      <c r="A35" s="364" t="s">
        <v>71</v>
      </c>
      <c r="B35" s="365">
        <v>21120</v>
      </c>
      <c r="C35" s="365">
        <v>6323645</v>
      </c>
      <c r="D35" s="366"/>
    </row>
    <row r="36" spans="1:4" x14ac:dyDescent="0.2">
      <c r="A36" s="364" t="s">
        <v>73</v>
      </c>
      <c r="B36" s="365">
        <v>32643</v>
      </c>
      <c r="C36" s="365">
        <v>9697609</v>
      </c>
      <c r="D36" s="366"/>
    </row>
    <row r="37" spans="1:4" x14ac:dyDescent="0.2">
      <c r="A37" s="364" t="s">
        <v>75</v>
      </c>
      <c r="B37" s="365">
        <v>9739</v>
      </c>
      <c r="C37" s="365">
        <v>2835786</v>
      </c>
      <c r="D37" s="366"/>
    </row>
    <row r="38" spans="1:4" x14ac:dyDescent="0.2">
      <c r="A38" s="364" t="s">
        <v>77</v>
      </c>
      <c r="B38" s="365">
        <v>61320</v>
      </c>
      <c r="C38" s="365">
        <v>18580521</v>
      </c>
      <c r="D38" s="366"/>
    </row>
    <row r="39" spans="1:4" x14ac:dyDescent="0.2">
      <c r="A39" s="364" t="s">
        <v>79</v>
      </c>
      <c r="B39" s="365">
        <v>52787</v>
      </c>
      <c r="C39" s="365">
        <v>15523424</v>
      </c>
      <c r="D39" s="366"/>
    </row>
    <row r="40" spans="1:4" x14ac:dyDescent="0.2">
      <c r="A40" s="364" t="s">
        <v>81</v>
      </c>
      <c r="B40" s="365">
        <v>19288</v>
      </c>
      <c r="C40" s="365">
        <v>6081924</v>
      </c>
      <c r="D40" s="366"/>
    </row>
    <row r="41" spans="1:4" x14ac:dyDescent="0.2">
      <c r="A41" s="364" t="s">
        <v>83</v>
      </c>
      <c r="B41" s="365">
        <v>20895</v>
      </c>
      <c r="C41" s="365">
        <v>6362196</v>
      </c>
      <c r="D41" s="366"/>
    </row>
    <row r="42" spans="1:4" x14ac:dyDescent="0.2">
      <c r="A42" s="364" t="s">
        <v>85</v>
      </c>
      <c r="B42" s="365">
        <v>14561</v>
      </c>
      <c r="C42" s="365">
        <v>4582614</v>
      </c>
      <c r="D42" s="366"/>
    </row>
    <row r="43" spans="1:4" x14ac:dyDescent="0.2">
      <c r="A43" s="364" t="s">
        <v>87</v>
      </c>
      <c r="B43" s="365">
        <v>13780</v>
      </c>
      <c r="C43" s="365">
        <v>4368468</v>
      </c>
      <c r="D43" s="366"/>
    </row>
    <row r="44" spans="1:4" x14ac:dyDescent="0.2">
      <c r="A44" s="364" t="s">
        <v>89</v>
      </c>
      <c r="B44" s="365">
        <v>7443</v>
      </c>
      <c r="C44" s="365">
        <v>1184107</v>
      </c>
      <c r="D44" s="366"/>
    </row>
    <row r="45" spans="1:4" x14ac:dyDescent="0.2">
      <c r="A45" s="364" t="s">
        <v>167</v>
      </c>
      <c r="B45" s="365">
        <v>46827</v>
      </c>
      <c r="C45" s="365">
        <v>10160328</v>
      </c>
      <c r="D45" s="366"/>
    </row>
    <row r="46" spans="1:4" x14ac:dyDescent="0.2">
      <c r="A46" s="364" t="s">
        <v>168</v>
      </c>
      <c r="B46" s="365">
        <v>3715</v>
      </c>
      <c r="C46" s="365">
        <v>1111360</v>
      </c>
      <c r="D46" s="366"/>
    </row>
    <row r="47" spans="1:4" x14ac:dyDescent="0.2">
      <c r="A47" s="364" t="s">
        <v>169</v>
      </c>
      <c r="B47" s="365">
        <v>1197</v>
      </c>
      <c r="C47" s="365">
        <v>358098</v>
      </c>
      <c r="D47" s="366"/>
    </row>
    <row r="48" spans="1:4" x14ac:dyDescent="0.2">
      <c r="A48" s="364" t="s">
        <v>97</v>
      </c>
      <c r="B48" s="365">
        <v>4778</v>
      </c>
      <c r="C48" s="365">
        <v>704918</v>
      </c>
      <c r="D48" s="366"/>
    </row>
    <row r="49" spans="1:4" x14ac:dyDescent="0.2">
      <c r="A49" s="364" t="s">
        <v>170</v>
      </c>
      <c r="B49" s="365">
        <v>43086</v>
      </c>
      <c r="C49" s="365">
        <v>11413122</v>
      </c>
      <c r="D49" s="366"/>
    </row>
    <row r="50" spans="1:4" x14ac:dyDescent="0.2">
      <c r="A50" s="364" t="s">
        <v>99</v>
      </c>
      <c r="B50" s="365">
        <v>37476</v>
      </c>
      <c r="C50" s="365">
        <v>7828580</v>
      </c>
      <c r="D50" s="366"/>
    </row>
    <row r="51" spans="1:4" s="6" customFormat="1" x14ac:dyDescent="0.2">
      <c r="A51" s="364" t="s">
        <v>171</v>
      </c>
      <c r="B51" s="365">
        <v>1775602</v>
      </c>
      <c r="C51" s="365">
        <v>518540972</v>
      </c>
      <c r="D51" s="366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90"/>
  <sheetViews>
    <sheetView tabSelected="1" view="pageBreakPreview" zoomScale="80" zoomScaleNormal="100" zoomScaleSheetLayoutView="80" workbookViewId="0">
      <selection activeCell="CE28" sqref="CE28"/>
    </sheetView>
  </sheetViews>
  <sheetFormatPr defaultColWidth="10.5" defaultRowHeight="11.25" x14ac:dyDescent="0.2"/>
  <cols>
    <col min="1" max="1" width="43.6640625" style="425" customWidth="1"/>
    <col min="2" max="106" width="13" style="425" customWidth="1"/>
    <col min="107" max="16384" width="10.5" style="429"/>
  </cols>
  <sheetData>
    <row r="1" spans="1:106" s="183" customFormat="1" ht="57.75" customHeight="1" x14ac:dyDescent="0.2">
      <c r="A1" s="181"/>
      <c r="B1" s="181"/>
      <c r="C1" s="182"/>
      <c r="D1" s="181"/>
      <c r="E1" s="181"/>
      <c r="F1" s="181"/>
      <c r="G1" s="181"/>
      <c r="H1" s="181"/>
      <c r="I1" s="369"/>
      <c r="J1" s="369"/>
      <c r="K1" s="369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69" t="s">
        <v>600</v>
      </c>
      <c r="AF1" s="369"/>
      <c r="AG1" s="369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369" t="s">
        <v>600</v>
      </c>
      <c r="BP1" s="369"/>
      <c r="BQ1" s="369"/>
      <c r="BR1" s="173"/>
      <c r="BS1" s="181"/>
      <c r="BT1" s="181"/>
      <c r="BU1" s="181"/>
      <c r="BV1" s="181"/>
      <c r="BW1" s="181"/>
      <c r="BX1" s="181"/>
      <c r="BY1" s="181"/>
      <c r="BZ1" s="181"/>
      <c r="CA1" s="181"/>
      <c r="CB1" s="181"/>
      <c r="CC1" s="181"/>
      <c r="CD1" s="181"/>
      <c r="CE1" s="181"/>
      <c r="CF1" s="181"/>
      <c r="CG1" s="181"/>
      <c r="CH1" s="181"/>
      <c r="CI1" s="181"/>
      <c r="CJ1" s="181"/>
      <c r="CK1" s="181"/>
      <c r="CL1" s="181"/>
      <c r="CM1" s="181"/>
      <c r="CN1" s="181"/>
      <c r="CO1" s="181"/>
      <c r="CP1" s="181"/>
      <c r="CQ1" s="181"/>
      <c r="CR1" s="181"/>
      <c r="CW1" s="173"/>
      <c r="CX1" s="369" t="s">
        <v>600</v>
      </c>
      <c r="CY1" s="369"/>
      <c r="CZ1" s="369"/>
      <c r="DA1" s="369"/>
    </row>
    <row r="2" spans="1:106" s="183" customFormat="1" ht="32.25" customHeight="1" x14ac:dyDescent="0.3">
      <c r="A2" s="181"/>
      <c r="B2" s="195" t="s">
        <v>599</v>
      </c>
      <c r="C2" s="182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95" t="s">
        <v>599</v>
      </c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Q2" s="181"/>
      <c r="BR2" s="181"/>
      <c r="BS2" s="181"/>
      <c r="BT2" s="181"/>
      <c r="BU2" s="195" t="s">
        <v>599</v>
      </c>
      <c r="BV2" s="181"/>
      <c r="BW2" s="181"/>
      <c r="BX2" s="181"/>
      <c r="BY2" s="181"/>
      <c r="BZ2" s="181"/>
      <c r="CA2" s="181"/>
      <c r="CB2" s="181"/>
      <c r="CC2" s="181"/>
      <c r="CD2" s="181"/>
      <c r="CE2" s="181"/>
      <c r="CF2" s="181"/>
      <c r="CG2" s="181"/>
      <c r="CH2" s="181"/>
      <c r="CI2" s="181"/>
      <c r="CJ2" s="181"/>
      <c r="CK2" s="181"/>
      <c r="CL2" s="181"/>
      <c r="CM2" s="181"/>
      <c r="CN2" s="181"/>
      <c r="CO2" s="181"/>
      <c r="CP2" s="181"/>
      <c r="CQ2" s="181"/>
      <c r="CR2" s="181"/>
      <c r="CS2" s="181"/>
      <c r="CT2" s="181"/>
      <c r="CU2" s="181"/>
      <c r="CV2" s="181"/>
      <c r="CW2" s="181"/>
    </row>
    <row r="3" spans="1:106" s="425" customFormat="1" ht="56.1" customHeight="1" x14ac:dyDescent="0.2">
      <c r="A3" s="424" t="s">
        <v>386</v>
      </c>
      <c r="B3" s="424" t="s">
        <v>387</v>
      </c>
      <c r="C3" s="424" t="s">
        <v>388</v>
      </c>
      <c r="D3" s="424" t="s">
        <v>389</v>
      </c>
      <c r="E3" s="424" t="s">
        <v>390</v>
      </c>
      <c r="F3" s="424" t="s">
        <v>391</v>
      </c>
      <c r="G3" s="424" t="s">
        <v>392</v>
      </c>
      <c r="H3" s="424" t="s">
        <v>393</v>
      </c>
      <c r="I3" s="424" t="s">
        <v>394</v>
      </c>
      <c r="J3" s="424" t="s">
        <v>395</v>
      </c>
      <c r="K3" s="424" t="s">
        <v>396</v>
      </c>
      <c r="L3" s="424" t="s">
        <v>397</v>
      </c>
      <c r="M3" s="424" t="s">
        <v>398</v>
      </c>
      <c r="N3" s="424" t="s">
        <v>399</v>
      </c>
      <c r="O3" s="424" t="s">
        <v>400</v>
      </c>
      <c r="P3" s="424" t="s">
        <v>401</v>
      </c>
      <c r="Q3" s="424" t="s">
        <v>402</v>
      </c>
      <c r="R3" s="424" t="s">
        <v>403</v>
      </c>
      <c r="S3" s="424" t="s">
        <v>404</v>
      </c>
      <c r="T3" s="424" t="s">
        <v>405</v>
      </c>
      <c r="U3" s="424" t="s">
        <v>406</v>
      </c>
      <c r="V3" s="424" t="s">
        <v>407</v>
      </c>
      <c r="W3" s="424" t="s">
        <v>408</v>
      </c>
      <c r="X3" s="424" t="s">
        <v>409</v>
      </c>
      <c r="Y3" s="424" t="s">
        <v>410</v>
      </c>
      <c r="Z3" s="424" t="s">
        <v>411</v>
      </c>
      <c r="AA3" s="424" t="s">
        <v>412</v>
      </c>
      <c r="AB3" s="424" t="s">
        <v>413</v>
      </c>
      <c r="AC3" s="424" t="s">
        <v>414</v>
      </c>
      <c r="AD3" s="424" t="s">
        <v>415</v>
      </c>
      <c r="AE3" s="424" t="s">
        <v>416</v>
      </c>
      <c r="AF3" s="424" t="s">
        <v>417</v>
      </c>
      <c r="AG3" s="424" t="s">
        <v>418</v>
      </c>
      <c r="AH3" s="424" t="s">
        <v>419</v>
      </c>
      <c r="AI3" s="424" t="s">
        <v>420</v>
      </c>
      <c r="AJ3" s="424" t="s">
        <v>421</v>
      </c>
      <c r="AK3" s="424" t="s">
        <v>422</v>
      </c>
      <c r="AL3" s="424" t="s">
        <v>423</v>
      </c>
      <c r="AM3" s="424" t="s">
        <v>424</v>
      </c>
      <c r="AN3" s="424" t="s">
        <v>425</v>
      </c>
      <c r="AO3" s="424" t="s">
        <v>426</v>
      </c>
      <c r="AP3" s="424" t="s">
        <v>427</v>
      </c>
      <c r="AQ3" s="424" t="s">
        <v>428</v>
      </c>
      <c r="AR3" s="424" t="s">
        <v>429</v>
      </c>
      <c r="AS3" s="424" t="s">
        <v>430</v>
      </c>
      <c r="AT3" s="424" t="s">
        <v>431</v>
      </c>
      <c r="AU3" s="424" t="s">
        <v>432</v>
      </c>
      <c r="AV3" s="424" t="s">
        <v>433</v>
      </c>
      <c r="AW3" s="424" t="s">
        <v>434</v>
      </c>
      <c r="AX3" s="424" t="s">
        <v>435</v>
      </c>
      <c r="AY3" s="424" t="s">
        <v>436</v>
      </c>
      <c r="AZ3" s="424" t="s">
        <v>437</v>
      </c>
      <c r="BA3" s="424" t="s">
        <v>438</v>
      </c>
      <c r="BB3" s="424" t="s">
        <v>439</v>
      </c>
      <c r="BC3" s="424" t="s">
        <v>440</v>
      </c>
      <c r="BD3" s="424" t="s">
        <v>441</v>
      </c>
      <c r="BE3" s="424" t="s">
        <v>442</v>
      </c>
      <c r="BF3" s="424" t="s">
        <v>443</v>
      </c>
      <c r="BG3" s="424" t="s">
        <v>444</v>
      </c>
      <c r="BH3" s="424" t="s">
        <v>445</v>
      </c>
      <c r="BI3" s="424" t="s">
        <v>446</v>
      </c>
      <c r="BJ3" s="424" t="s">
        <v>447</v>
      </c>
      <c r="BK3" s="424" t="s">
        <v>448</v>
      </c>
      <c r="BL3" s="424" t="s">
        <v>449</v>
      </c>
      <c r="BM3" s="424" t="s">
        <v>450</v>
      </c>
      <c r="BN3" s="424" t="s">
        <v>451</v>
      </c>
      <c r="BO3" s="424" t="s">
        <v>452</v>
      </c>
      <c r="BP3" s="424" t="s">
        <v>453</v>
      </c>
      <c r="BQ3" s="424" t="s">
        <v>592</v>
      </c>
      <c r="BR3" s="424" t="s">
        <v>593</v>
      </c>
      <c r="BS3" s="424" t="s">
        <v>454</v>
      </c>
      <c r="BT3" s="424" t="s">
        <v>455</v>
      </c>
      <c r="BU3" s="424" t="s">
        <v>456</v>
      </c>
      <c r="BV3" s="424" t="s">
        <v>457</v>
      </c>
      <c r="BW3" s="424" t="s">
        <v>458</v>
      </c>
      <c r="BX3" s="424" t="s">
        <v>459</v>
      </c>
      <c r="BY3" s="424" t="s">
        <v>460</v>
      </c>
      <c r="BZ3" s="424" t="s">
        <v>461</v>
      </c>
      <c r="CA3" s="424" t="s">
        <v>594</v>
      </c>
      <c r="CB3" s="424" t="s">
        <v>595</v>
      </c>
      <c r="CC3" s="424" t="s">
        <v>462</v>
      </c>
      <c r="CD3" s="424" t="s">
        <v>463</v>
      </c>
      <c r="CE3" s="424" t="s">
        <v>464</v>
      </c>
      <c r="CF3" s="424" t="s">
        <v>465</v>
      </c>
      <c r="CG3" s="424" t="s">
        <v>466</v>
      </c>
      <c r="CH3" s="424" t="s">
        <v>467</v>
      </c>
      <c r="CI3" s="424" t="s">
        <v>468</v>
      </c>
      <c r="CJ3" s="424" t="s">
        <v>469</v>
      </c>
      <c r="CK3" s="424" t="s">
        <v>470</v>
      </c>
      <c r="CL3" s="424" t="s">
        <v>471</v>
      </c>
      <c r="CM3" s="424" t="s">
        <v>472</v>
      </c>
      <c r="CN3" s="424" t="s">
        <v>596</v>
      </c>
      <c r="CO3" s="424" t="s">
        <v>473</v>
      </c>
      <c r="CP3" s="424" t="s">
        <v>474</v>
      </c>
      <c r="CQ3" s="424" t="s">
        <v>475</v>
      </c>
      <c r="CR3" s="424" t="s">
        <v>476</v>
      </c>
      <c r="CS3" s="424" t="s">
        <v>477</v>
      </c>
      <c r="CT3" s="424" t="s">
        <v>478</v>
      </c>
      <c r="CU3" s="424" t="s">
        <v>479</v>
      </c>
      <c r="CV3" s="424" t="s">
        <v>480</v>
      </c>
      <c r="CW3" s="424" t="s">
        <v>481</v>
      </c>
      <c r="CX3" s="424" t="s">
        <v>482</v>
      </c>
      <c r="CY3" s="424" t="s">
        <v>483</v>
      </c>
      <c r="CZ3" s="424" t="s">
        <v>597</v>
      </c>
      <c r="DA3" s="424" t="s">
        <v>484</v>
      </c>
      <c r="DB3" s="424" t="s">
        <v>110</v>
      </c>
    </row>
    <row r="4" spans="1:106" ht="33" customHeight="1" x14ac:dyDescent="0.2">
      <c r="A4" s="426" t="s">
        <v>486</v>
      </c>
      <c r="B4" s="427">
        <v>31019</v>
      </c>
      <c r="C4" s="427">
        <v>29715</v>
      </c>
      <c r="D4" s="428">
        <v>0</v>
      </c>
      <c r="E4" s="427">
        <v>18052</v>
      </c>
      <c r="F4" s="427">
        <v>5515</v>
      </c>
      <c r="G4" s="428">
        <v>0</v>
      </c>
      <c r="H4" s="428">
        <v>0</v>
      </c>
      <c r="I4" s="427">
        <v>13446</v>
      </c>
      <c r="J4" s="427">
        <v>6041</v>
      </c>
      <c r="K4" s="428">
        <v>982</v>
      </c>
      <c r="L4" s="427">
        <v>8293</v>
      </c>
      <c r="M4" s="428">
        <v>0</v>
      </c>
      <c r="N4" s="428">
        <v>0</v>
      </c>
      <c r="O4" s="428">
        <v>0</v>
      </c>
      <c r="P4" s="428">
        <v>0</v>
      </c>
      <c r="Q4" s="427">
        <v>19863</v>
      </c>
      <c r="R4" s="427">
        <v>14865</v>
      </c>
      <c r="S4" s="427">
        <v>3914</v>
      </c>
      <c r="T4" s="427">
        <v>13399</v>
      </c>
      <c r="U4" s="428">
        <v>0</v>
      </c>
      <c r="V4" s="427">
        <v>16038</v>
      </c>
      <c r="W4" s="427">
        <v>6956</v>
      </c>
      <c r="X4" s="427">
        <v>4280</v>
      </c>
      <c r="Y4" s="428">
        <v>0</v>
      </c>
      <c r="Z4" s="427">
        <v>9030</v>
      </c>
      <c r="AA4" s="428">
        <v>919</v>
      </c>
      <c r="AB4" s="428">
        <v>0</v>
      </c>
      <c r="AC4" s="427">
        <v>2450</v>
      </c>
      <c r="AD4" s="427">
        <v>22297</v>
      </c>
      <c r="AE4" s="427">
        <v>7877</v>
      </c>
      <c r="AF4" s="428">
        <v>0</v>
      </c>
      <c r="AG4" s="427">
        <v>6338</v>
      </c>
      <c r="AH4" s="427">
        <v>1469</v>
      </c>
      <c r="AI4" s="427">
        <v>1861</v>
      </c>
      <c r="AJ4" s="427">
        <v>1607</v>
      </c>
      <c r="AK4" s="427">
        <v>6180</v>
      </c>
      <c r="AL4" s="427">
        <v>4627</v>
      </c>
      <c r="AM4" s="428">
        <v>647</v>
      </c>
      <c r="AN4" s="427">
        <v>3098</v>
      </c>
      <c r="AO4" s="427">
        <v>6486</v>
      </c>
      <c r="AP4" s="427">
        <v>4832</v>
      </c>
      <c r="AQ4" s="427">
        <v>1673</v>
      </c>
      <c r="AR4" s="427">
        <v>3839</v>
      </c>
      <c r="AS4" s="427">
        <v>3508</v>
      </c>
      <c r="AT4" s="427">
        <v>8978</v>
      </c>
      <c r="AU4" s="427">
        <v>2687</v>
      </c>
      <c r="AV4" s="427">
        <v>2395</v>
      </c>
      <c r="AW4" s="427">
        <v>2240</v>
      </c>
      <c r="AX4" s="427">
        <v>4261</v>
      </c>
      <c r="AY4" s="427">
        <v>1383</v>
      </c>
      <c r="AZ4" s="427">
        <v>8098</v>
      </c>
      <c r="BA4" s="427">
        <v>6940</v>
      </c>
      <c r="BB4" s="427">
        <v>2266</v>
      </c>
      <c r="BC4" s="427">
        <v>2396</v>
      </c>
      <c r="BD4" s="427">
        <v>1938</v>
      </c>
      <c r="BE4" s="427">
        <v>2538</v>
      </c>
      <c r="BF4" s="428">
        <v>0</v>
      </c>
      <c r="BG4" s="427">
        <v>3766</v>
      </c>
      <c r="BH4" s="428">
        <v>0</v>
      </c>
      <c r="BI4" s="428">
        <v>0</v>
      </c>
      <c r="BJ4" s="428">
        <v>130</v>
      </c>
      <c r="BK4" s="427">
        <v>1106</v>
      </c>
      <c r="BL4" s="428">
        <v>0</v>
      </c>
      <c r="BM4" s="428">
        <v>239</v>
      </c>
      <c r="BN4" s="428">
        <v>0</v>
      </c>
      <c r="BO4" s="428">
        <v>0</v>
      </c>
      <c r="BP4" s="428">
        <v>0</v>
      </c>
      <c r="BQ4" s="428">
        <v>0</v>
      </c>
      <c r="BR4" s="428">
        <v>0</v>
      </c>
      <c r="BS4" s="428">
        <v>0</v>
      </c>
      <c r="BT4" s="428">
        <v>0</v>
      </c>
      <c r="BU4" s="428">
        <v>0</v>
      </c>
      <c r="BV4" s="428">
        <v>0</v>
      </c>
      <c r="BW4" s="428">
        <v>0</v>
      </c>
      <c r="BX4" s="428">
        <v>0</v>
      </c>
      <c r="BY4" s="428">
        <v>0</v>
      </c>
      <c r="BZ4" s="428">
        <v>0</v>
      </c>
      <c r="CA4" s="428">
        <v>0</v>
      </c>
      <c r="CB4" s="428">
        <v>0</v>
      </c>
      <c r="CC4" s="428">
        <v>0</v>
      </c>
      <c r="CD4" s="428">
        <v>0</v>
      </c>
      <c r="CE4" s="428">
        <v>0</v>
      </c>
      <c r="CF4" s="428">
        <v>0</v>
      </c>
      <c r="CG4" s="428">
        <v>0</v>
      </c>
      <c r="CH4" s="428">
        <v>0</v>
      </c>
      <c r="CI4" s="428">
        <v>0</v>
      </c>
      <c r="CJ4" s="428">
        <v>0</v>
      </c>
      <c r="CK4" s="428">
        <v>0</v>
      </c>
      <c r="CL4" s="428">
        <v>0</v>
      </c>
      <c r="CM4" s="428">
        <v>0</v>
      </c>
      <c r="CN4" s="428">
        <v>0</v>
      </c>
      <c r="CO4" s="428">
        <v>0</v>
      </c>
      <c r="CP4" s="428">
        <v>0</v>
      </c>
      <c r="CQ4" s="428">
        <v>0</v>
      </c>
      <c r="CR4" s="428">
        <v>0</v>
      </c>
      <c r="CS4" s="428">
        <v>0</v>
      </c>
      <c r="CT4" s="428">
        <v>0</v>
      </c>
      <c r="CU4" s="428">
        <v>0</v>
      </c>
      <c r="CV4" s="428">
        <v>0</v>
      </c>
      <c r="CW4" s="428">
        <v>0</v>
      </c>
      <c r="CX4" s="428">
        <v>0</v>
      </c>
      <c r="CY4" s="428">
        <v>0</v>
      </c>
      <c r="CZ4" s="428">
        <v>0</v>
      </c>
      <c r="DA4" s="428">
        <v>0</v>
      </c>
      <c r="DB4" s="427">
        <v>12338</v>
      </c>
    </row>
    <row r="5" spans="1:106" ht="44.1" customHeight="1" x14ac:dyDescent="0.2">
      <c r="A5" s="430" t="s">
        <v>488</v>
      </c>
      <c r="B5" s="431"/>
      <c r="C5" s="432">
        <v>10486</v>
      </c>
      <c r="D5" s="431"/>
      <c r="E5" s="433">
        <v>81</v>
      </c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  <c r="S5" s="431"/>
      <c r="T5" s="432">
        <v>12631</v>
      </c>
      <c r="U5" s="431"/>
      <c r="V5" s="431"/>
      <c r="W5" s="432">
        <v>4731</v>
      </c>
      <c r="X5" s="431"/>
      <c r="Y5" s="431"/>
      <c r="Z5" s="432">
        <v>1038</v>
      </c>
      <c r="AA5" s="431"/>
      <c r="AB5" s="431"/>
      <c r="AC5" s="433">
        <v>60</v>
      </c>
      <c r="AD5" s="432">
        <v>3939</v>
      </c>
      <c r="AE5" s="433">
        <v>870</v>
      </c>
      <c r="AF5" s="431"/>
      <c r="AG5" s="433">
        <v>387</v>
      </c>
      <c r="AH5" s="433">
        <v>60</v>
      </c>
      <c r="AI5" s="433">
        <v>335</v>
      </c>
      <c r="AJ5" s="433">
        <v>75</v>
      </c>
      <c r="AK5" s="433">
        <v>493</v>
      </c>
      <c r="AL5" s="433">
        <v>717</v>
      </c>
      <c r="AM5" s="433">
        <v>91</v>
      </c>
      <c r="AN5" s="433">
        <v>196</v>
      </c>
      <c r="AO5" s="433">
        <v>244</v>
      </c>
      <c r="AP5" s="433">
        <v>454</v>
      </c>
      <c r="AQ5" s="433">
        <v>81</v>
      </c>
      <c r="AR5" s="433">
        <v>231</v>
      </c>
      <c r="AS5" s="433">
        <v>126</v>
      </c>
      <c r="AT5" s="433">
        <v>499</v>
      </c>
      <c r="AU5" s="433">
        <v>132</v>
      </c>
      <c r="AV5" s="433">
        <v>17</v>
      </c>
      <c r="AW5" s="433">
        <v>36</v>
      </c>
      <c r="AX5" s="433">
        <v>248</v>
      </c>
      <c r="AY5" s="433">
        <v>31</v>
      </c>
      <c r="AZ5" s="433">
        <v>142</v>
      </c>
      <c r="BA5" s="433">
        <v>469</v>
      </c>
      <c r="BB5" s="433">
        <v>235</v>
      </c>
      <c r="BC5" s="433">
        <v>146</v>
      </c>
      <c r="BD5" s="433">
        <v>152</v>
      </c>
      <c r="BE5" s="433">
        <v>41</v>
      </c>
      <c r="BF5" s="431"/>
      <c r="BG5" s="433">
        <v>640</v>
      </c>
      <c r="BH5" s="431"/>
      <c r="BI5" s="431"/>
      <c r="BJ5" s="431"/>
      <c r="BK5" s="431"/>
      <c r="BL5" s="431"/>
      <c r="BM5" s="431"/>
      <c r="BN5" s="431"/>
      <c r="BO5" s="431"/>
      <c r="BP5" s="431"/>
      <c r="BQ5" s="431"/>
      <c r="BR5" s="431"/>
      <c r="BS5" s="431"/>
      <c r="BT5" s="431"/>
      <c r="BU5" s="431"/>
      <c r="BV5" s="431"/>
      <c r="BW5" s="431"/>
      <c r="BX5" s="431"/>
      <c r="BY5" s="431"/>
      <c r="BZ5" s="431"/>
      <c r="CA5" s="431"/>
      <c r="CB5" s="431"/>
      <c r="CC5" s="431"/>
      <c r="CD5" s="431"/>
      <c r="CE5" s="431"/>
      <c r="CF5" s="431"/>
      <c r="CG5" s="431"/>
      <c r="CH5" s="431"/>
      <c r="CI5" s="431"/>
      <c r="CJ5" s="431"/>
      <c r="CK5" s="431"/>
      <c r="CL5" s="431"/>
      <c r="CM5" s="431"/>
      <c r="CN5" s="431"/>
      <c r="CO5" s="431"/>
      <c r="CP5" s="431"/>
      <c r="CQ5" s="431"/>
      <c r="CR5" s="431"/>
      <c r="CS5" s="431"/>
      <c r="CT5" s="431"/>
      <c r="CU5" s="431"/>
      <c r="CV5" s="431"/>
      <c r="CW5" s="431"/>
      <c r="CX5" s="431"/>
      <c r="CY5" s="431"/>
      <c r="CZ5" s="431"/>
      <c r="DA5" s="431"/>
      <c r="DB5" s="431"/>
    </row>
    <row r="6" spans="1:106" ht="21.95" customHeight="1" x14ac:dyDescent="0.2">
      <c r="A6" s="430" t="s">
        <v>489</v>
      </c>
      <c r="B6" s="431"/>
      <c r="C6" s="433">
        <v>43</v>
      </c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1"/>
      <c r="T6" s="431"/>
      <c r="U6" s="431"/>
      <c r="V6" s="431"/>
      <c r="W6" s="433">
        <v>434</v>
      </c>
      <c r="X6" s="431"/>
      <c r="Y6" s="431"/>
      <c r="Z6" s="433">
        <v>76</v>
      </c>
      <c r="AA6" s="431"/>
      <c r="AB6" s="431"/>
      <c r="AC6" s="431"/>
      <c r="AD6" s="431"/>
      <c r="AE6" s="433">
        <v>5</v>
      </c>
      <c r="AF6" s="431"/>
      <c r="AG6" s="431"/>
      <c r="AH6" s="433">
        <v>1</v>
      </c>
      <c r="AI6" s="431"/>
      <c r="AJ6" s="431"/>
      <c r="AK6" s="433">
        <v>5</v>
      </c>
      <c r="AL6" s="431"/>
      <c r="AM6" s="431"/>
      <c r="AN6" s="433">
        <v>17</v>
      </c>
      <c r="AO6" s="433">
        <v>5</v>
      </c>
      <c r="AP6" s="433">
        <v>2</v>
      </c>
      <c r="AQ6" s="431"/>
      <c r="AR6" s="431"/>
      <c r="AS6" s="433">
        <v>2</v>
      </c>
      <c r="AT6" s="431"/>
      <c r="AU6" s="431"/>
      <c r="AV6" s="431"/>
      <c r="AW6" s="431"/>
      <c r="AX6" s="431"/>
      <c r="AY6" s="431"/>
      <c r="AZ6" s="431"/>
      <c r="BA6" s="433">
        <v>65</v>
      </c>
      <c r="BB6" s="431"/>
      <c r="BC6" s="431"/>
      <c r="BD6" s="433">
        <v>6</v>
      </c>
      <c r="BE6" s="431"/>
      <c r="BF6" s="431"/>
      <c r="BG6" s="431"/>
      <c r="BH6" s="431"/>
      <c r="BI6" s="431"/>
      <c r="BJ6" s="431"/>
      <c r="BK6" s="431"/>
      <c r="BL6" s="431"/>
      <c r="BM6" s="431"/>
      <c r="BN6" s="431"/>
      <c r="BO6" s="431"/>
      <c r="BP6" s="431"/>
      <c r="BQ6" s="431"/>
      <c r="BR6" s="431"/>
      <c r="BS6" s="431"/>
      <c r="BT6" s="431"/>
      <c r="BU6" s="431"/>
      <c r="BV6" s="431"/>
      <c r="BW6" s="431"/>
      <c r="BX6" s="431"/>
      <c r="BY6" s="431"/>
      <c r="BZ6" s="431"/>
      <c r="CA6" s="431"/>
      <c r="CB6" s="431"/>
      <c r="CC6" s="431"/>
      <c r="CD6" s="431"/>
      <c r="CE6" s="431"/>
      <c r="CF6" s="431"/>
      <c r="CG6" s="431"/>
      <c r="CH6" s="431"/>
      <c r="CI6" s="431"/>
      <c r="CJ6" s="431"/>
      <c r="CK6" s="431"/>
      <c r="CL6" s="431"/>
      <c r="CM6" s="431"/>
      <c r="CN6" s="431"/>
      <c r="CO6" s="431"/>
      <c r="CP6" s="431"/>
      <c r="CQ6" s="431"/>
      <c r="CR6" s="431"/>
      <c r="CS6" s="431"/>
      <c r="CT6" s="431"/>
      <c r="CU6" s="431"/>
      <c r="CV6" s="431"/>
      <c r="CW6" s="431"/>
      <c r="CX6" s="431"/>
      <c r="CY6" s="431"/>
      <c r="CZ6" s="431"/>
      <c r="DA6" s="431"/>
      <c r="DB6" s="431"/>
    </row>
    <row r="7" spans="1:106" ht="21.95" customHeight="1" x14ac:dyDescent="0.2">
      <c r="A7" s="430" t="s">
        <v>490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431"/>
      <c r="Y7" s="431"/>
      <c r="Z7" s="431"/>
      <c r="AA7" s="431"/>
      <c r="AB7" s="431"/>
      <c r="AC7" s="431"/>
      <c r="AD7" s="431"/>
      <c r="AE7" s="431"/>
      <c r="AF7" s="431"/>
      <c r="AG7" s="431"/>
      <c r="AH7" s="431"/>
      <c r="AI7" s="431"/>
      <c r="AJ7" s="431"/>
      <c r="AK7" s="431"/>
      <c r="AL7" s="431"/>
      <c r="AM7" s="431"/>
      <c r="AN7" s="431"/>
      <c r="AO7" s="431"/>
      <c r="AP7" s="431"/>
      <c r="AQ7" s="431"/>
      <c r="AR7" s="431"/>
      <c r="AS7" s="431"/>
      <c r="AT7" s="431"/>
      <c r="AU7" s="431"/>
      <c r="AV7" s="431"/>
      <c r="AW7" s="431"/>
      <c r="AX7" s="431"/>
      <c r="AY7" s="431"/>
      <c r="AZ7" s="431"/>
      <c r="BA7" s="431"/>
      <c r="BB7" s="431"/>
      <c r="BC7" s="431"/>
      <c r="BD7" s="431"/>
      <c r="BE7" s="431"/>
      <c r="BF7" s="431"/>
      <c r="BG7" s="431"/>
      <c r="BH7" s="431"/>
      <c r="BI7" s="431"/>
      <c r="BJ7" s="431"/>
      <c r="BK7" s="431"/>
      <c r="BL7" s="431"/>
      <c r="BM7" s="431"/>
      <c r="BN7" s="431"/>
      <c r="BO7" s="431"/>
      <c r="BP7" s="431"/>
      <c r="BQ7" s="431"/>
      <c r="BR7" s="431"/>
      <c r="BS7" s="431"/>
      <c r="BT7" s="431"/>
      <c r="BU7" s="431"/>
      <c r="BV7" s="431"/>
      <c r="BW7" s="431"/>
      <c r="BX7" s="431"/>
      <c r="BY7" s="431"/>
      <c r="BZ7" s="431"/>
      <c r="CA7" s="431"/>
      <c r="CB7" s="431"/>
      <c r="CC7" s="431"/>
      <c r="CD7" s="431"/>
      <c r="CE7" s="431"/>
      <c r="CF7" s="431"/>
      <c r="CG7" s="431"/>
      <c r="CH7" s="431"/>
      <c r="CI7" s="431"/>
      <c r="CJ7" s="431"/>
      <c r="CK7" s="431"/>
      <c r="CL7" s="431"/>
      <c r="CM7" s="431"/>
      <c r="CN7" s="431"/>
      <c r="CO7" s="431"/>
      <c r="CP7" s="431"/>
      <c r="CQ7" s="431"/>
      <c r="CR7" s="431"/>
      <c r="CS7" s="431"/>
      <c r="CT7" s="431"/>
      <c r="CU7" s="431"/>
      <c r="CV7" s="431"/>
      <c r="CW7" s="431"/>
      <c r="CX7" s="431"/>
      <c r="CY7" s="431"/>
      <c r="CZ7" s="431"/>
      <c r="DA7" s="431"/>
      <c r="DB7" s="431"/>
    </row>
    <row r="8" spans="1:106" ht="11.1" customHeight="1" x14ac:dyDescent="0.2">
      <c r="A8" s="430" t="s">
        <v>491</v>
      </c>
      <c r="B8" s="431"/>
      <c r="C8" s="433">
        <v>411</v>
      </c>
      <c r="D8" s="431"/>
      <c r="E8" s="433">
        <v>349</v>
      </c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  <c r="X8" s="431"/>
      <c r="Y8" s="431"/>
      <c r="Z8" s="431"/>
      <c r="AA8" s="431"/>
      <c r="AB8" s="431"/>
      <c r="AC8" s="431"/>
      <c r="AD8" s="431"/>
      <c r="AE8" s="431"/>
      <c r="AF8" s="431"/>
      <c r="AG8" s="431"/>
      <c r="AH8" s="431"/>
      <c r="AI8" s="431"/>
      <c r="AJ8" s="431"/>
      <c r="AK8" s="431"/>
      <c r="AL8" s="431"/>
      <c r="AM8" s="431"/>
      <c r="AN8" s="431"/>
      <c r="AO8" s="431"/>
      <c r="AP8" s="431"/>
      <c r="AQ8" s="431"/>
      <c r="AR8" s="431"/>
      <c r="AS8" s="431"/>
      <c r="AT8" s="431"/>
      <c r="AU8" s="431"/>
      <c r="AV8" s="431"/>
      <c r="AW8" s="431"/>
      <c r="AX8" s="431"/>
      <c r="AY8" s="431"/>
      <c r="AZ8" s="431"/>
      <c r="BA8" s="431"/>
      <c r="BB8" s="431"/>
      <c r="BC8" s="431"/>
      <c r="BD8" s="431"/>
      <c r="BE8" s="431"/>
      <c r="BF8" s="431"/>
      <c r="BG8" s="431"/>
      <c r="BH8" s="431"/>
      <c r="BI8" s="431"/>
      <c r="BJ8" s="431"/>
      <c r="BK8" s="431"/>
      <c r="BL8" s="431"/>
      <c r="BM8" s="431"/>
      <c r="BN8" s="431"/>
      <c r="BO8" s="431"/>
      <c r="BP8" s="431"/>
      <c r="BQ8" s="431"/>
      <c r="BR8" s="431"/>
      <c r="BS8" s="431"/>
      <c r="BT8" s="431"/>
      <c r="BU8" s="431"/>
      <c r="BV8" s="431"/>
      <c r="BW8" s="431"/>
      <c r="BX8" s="431"/>
      <c r="BY8" s="431"/>
      <c r="BZ8" s="431"/>
      <c r="CA8" s="431"/>
      <c r="CB8" s="431"/>
      <c r="CC8" s="431"/>
      <c r="CD8" s="431"/>
      <c r="CE8" s="431"/>
      <c r="CF8" s="431"/>
      <c r="CG8" s="431"/>
      <c r="CH8" s="431"/>
      <c r="CI8" s="431"/>
      <c r="CJ8" s="431"/>
      <c r="CK8" s="431"/>
      <c r="CL8" s="431"/>
      <c r="CM8" s="431"/>
      <c r="CN8" s="431"/>
      <c r="CO8" s="431"/>
      <c r="CP8" s="431"/>
      <c r="CQ8" s="431"/>
      <c r="CR8" s="431"/>
      <c r="CS8" s="431"/>
      <c r="CT8" s="431"/>
      <c r="CU8" s="431"/>
      <c r="CV8" s="431"/>
      <c r="CW8" s="431"/>
      <c r="CX8" s="431"/>
      <c r="CY8" s="431"/>
      <c r="CZ8" s="431"/>
      <c r="DA8" s="431"/>
      <c r="DB8" s="431"/>
    </row>
    <row r="9" spans="1:106" ht="11.1" customHeight="1" x14ac:dyDescent="0.2">
      <c r="A9" s="430" t="s">
        <v>492</v>
      </c>
      <c r="B9" s="433">
        <v>409</v>
      </c>
      <c r="C9" s="431"/>
      <c r="D9" s="431"/>
      <c r="E9" s="432">
        <v>1115</v>
      </c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3">
        <v>546</v>
      </c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431"/>
      <c r="AW9" s="431"/>
      <c r="AX9" s="431"/>
      <c r="AY9" s="431"/>
      <c r="AZ9" s="431"/>
      <c r="BA9" s="431"/>
      <c r="BB9" s="431"/>
      <c r="BC9" s="431"/>
      <c r="BD9" s="431"/>
      <c r="BE9" s="431"/>
      <c r="BF9" s="431"/>
      <c r="BG9" s="431"/>
      <c r="BH9" s="431"/>
      <c r="BI9" s="431"/>
      <c r="BJ9" s="431"/>
      <c r="BK9" s="431"/>
      <c r="BL9" s="431"/>
      <c r="BM9" s="431"/>
      <c r="BN9" s="431"/>
      <c r="BO9" s="431"/>
      <c r="BP9" s="431"/>
      <c r="BQ9" s="431"/>
      <c r="BR9" s="431"/>
      <c r="BS9" s="431"/>
      <c r="BT9" s="431"/>
      <c r="BU9" s="431"/>
      <c r="BV9" s="431"/>
      <c r="BW9" s="431"/>
      <c r="BX9" s="431"/>
      <c r="BY9" s="431"/>
      <c r="BZ9" s="431"/>
      <c r="CA9" s="431"/>
      <c r="CB9" s="431"/>
      <c r="CC9" s="431"/>
      <c r="CD9" s="431"/>
      <c r="CE9" s="431"/>
      <c r="CF9" s="431"/>
      <c r="CG9" s="431"/>
      <c r="CH9" s="431"/>
      <c r="CI9" s="431"/>
      <c r="CJ9" s="431"/>
      <c r="CK9" s="431"/>
      <c r="CL9" s="431"/>
      <c r="CM9" s="431"/>
      <c r="CN9" s="431"/>
      <c r="CO9" s="431"/>
      <c r="CP9" s="431"/>
      <c r="CQ9" s="431"/>
      <c r="CR9" s="431"/>
      <c r="CS9" s="431"/>
      <c r="CT9" s="431"/>
      <c r="CU9" s="431"/>
      <c r="CV9" s="431"/>
      <c r="CW9" s="431"/>
      <c r="CX9" s="431"/>
      <c r="CY9" s="431"/>
      <c r="CZ9" s="431"/>
      <c r="DA9" s="431"/>
      <c r="DB9" s="431"/>
    </row>
    <row r="10" spans="1:106" ht="11.1" customHeight="1" x14ac:dyDescent="0.2">
      <c r="A10" s="430" t="s">
        <v>493</v>
      </c>
      <c r="B10" s="433">
        <v>978</v>
      </c>
      <c r="C10" s="431"/>
      <c r="D10" s="431"/>
      <c r="E10" s="433">
        <v>593</v>
      </c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3">
        <v>188</v>
      </c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  <c r="AN10" s="431"/>
      <c r="AO10" s="431"/>
      <c r="AP10" s="431"/>
      <c r="AQ10" s="431"/>
      <c r="AR10" s="431"/>
      <c r="AS10" s="431"/>
      <c r="AT10" s="431"/>
      <c r="AU10" s="431"/>
      <c r="AV10" s="431"/>
      <c r="AW10" s="431"/>
      <c r="AX10" s="431"/>
      <c r="AY10" s="431"/>
      <c r="AZ10" s="431"/>
      <c r="BA10" s="431"/>
      <c r="BB10" s="431"/>
      <c r="BC10" s="431"/>
      <c r="BD10" s="431"/>
      <c r="BE10" s="431"/>
      <c r="BF10" s="431"/>
      <c r="BG10" s="431"/>
      <c r="BH10" s="431"/>
      <c r="BI10" s="431"/>
      <c r="BJ10" s="431"/>
      <c r="BK10" s="431"/>
      <c r="BL10" s="431"/>
      <c r="BM10" s="431"/>
      <c r="BN10" s="431"/>
      <c r="BO10" s="431"/>
      <c r="BP10" s="431"/>
      <c r="BQ10" s="431"/>
      <c r="BR10" s="431"/>
      <c r="BS10" s="431"/>
      <c r="BT10" s="431"/>
      <c r="BU10" s="431"/>
      <c r="BV10" s="431"/>
      <c r="BW10" s="431"/>
      <c r="BX10" s="431"/>
      <c r="BY10" s="431"/>
      <c r="BZ10" s="431"/>
      <c r="CA10" s="431"/>
      <c r="CB10" s="431"/>
      <c r="CC10" s="431"/>
      <c r="CD10" s="431"/>
      <c r="CE10" s="431"/>
      <c r="CF10" s="431"/>
      <c r="CG10" s="431"/>
      <c r="CH10" s="431"/>
      <c r="CI10" s="431"/>
      <c r="CJ10" s="431"/>
      <c r="CK10" s="431"/>
      <c r="CL10" s="431"/>
      <c r="CM10" s="431"/>
      <c r="CN10" s="431"/>
      <c r="CO10" s="431"/>
      <c r="CP10" s="431"/>
      <c r="CQ10" s="431"/>
      <c r="CR10" s="431"/>
      <c r="CS10" s="431"/>
      <c r="CT10" s="431"/>
      <c r="CU10" s="431"/>
      <c r="CV10" s="431"/>
      <c r="CW10" s="431"/>
      <c r="CX10" s="431"/>
      <c r="CY10" s="431"/>
      <c r="CZ10" s="431"/>
      <c r="DA10" s="431"/>
      <c r="DB10" s="431"/>
    </row>
    <row r="11" spans="1:106" ht="11.1" customHeight="1" x14ac:dyDescent="0.2">
      <c r="A11" s="430" t="s">
        <v>494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3">
        <v>274</v>
      </c>
      <c r="AA11" s="431"/>
      <c r="AB11" s="431"/>
      <c r="AC11" s="431"/>
      <c r="AD11" s="433">
        <v>292</v>
      </c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431"/>
      <c r="AU11" s="431"/>
      <c r="AV11" s="431"/>
      <c r="AW11" s="431"/>
      <c r="AX11" s="433">
        <v>75</v>
      </c>
      <c r="AY11" s="431"/>
      <c r="AZ11" s="431"/>
      <c r="BA11" s="431"/>
      <c r="BB11" s="431"/>
      <c r="BC11" s="431"/>
      <c r="BD11" s="431"/>
      <c r="BE11" s="431"/>
      <c r="BF11" s="431"/>
      <c r="BG11" s="431"/>
      <c r="BH11" s="431"/>
      <c r="BI11" s="431"/>
      <c r="BJ11" s="431"/>
      <c r="BK11" s="431"/>
      <c r="BL11" s="431"/>
      <c r="BM11" s="431"/>
      <c r="BN11" s="431"/>
      <c r="BO11" s="431"/>
      <c r="BP11" s="431"/>
      <c r="BQ11" s="431"/>
      <c r="BR11" s="431"/>
      <c r="BS11" s="431"/>
      <c r="BT11" s="431"/>
      <c r="BU11" s="431"/>
      <c r="BV11" s="431"/>
      <c r="BW11" s="431"/>
      <c r="BX11" s="431"/>
      <c r="BY11" s="431"/>
      <c r="BZ11" s="431"/>
      <c r="CA11" s="431"/>
      <c r="CB11" s="431"/>
      <c r="CC11" s="431"/>
      <c r="CD11" s="431"/>
      <c r="CE11" s="431"/>
      <c r="CF11" s="431"/>
      <c r="CG11" s="431"/>
      <c r="CH11" s="431"/>
      <c r="CI11" s="431"/>
      <c r="CJ11" s="431"/>
      <c r="CK11" s="431"/>
      <c r="CL11" s="431"/>
      <c r="CM11" s="431"/>
      <c r="CN11" s="431"/>
      <c r="CO11" s="431"/>
      <c r="CP11" s="431"/>
      <c r="CQ11" s="431"/>
      <c r="CR11" s="431"/>
      <c r="CS11" s="431"/>
      <c r="CT11" s="431"/>
      <c r="CU11" s="431"/>
      <c r="CV11" s="431"/>
      <c r="CW11" s="431"/>
      <c r="CX11" s="431"/>
      <c r="CY11" s="431"/>
      <c r="CZ11" s="431"/>
      <c r="DA11" s="431"/>
      <c r="DB11" s="431"/>
    </row>
    <row r="12" spans="1:106" ht="11.1" customHeight="1" x14ac:dyDescent="0.2">
      <c r="A12" s="430" t="s">
        <v>495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3">
        <v>982</v>
      </c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  <c r="AM12" s="431"/>
      <c r="AN12" s="431"/>
      <c r="AO12" s="431"/>
      <c r="AP12" s="433">
        <v>1</v>
      </c>
      <c r="AQ12" s="431"/>
      <c r="AR12" s="431"/>
      <c r="AS12" s="431"/>
      <c r="AT12" s="431"/>
      <c r="AU12" s="431"/>
      <c r="AV12" s="431"/>
      <c r="AW12" s="431"/>
      <c r="AX12" s="431"/>
      <c r="AY12" s="431"/>
      <c r="AZ12" s="431"/>
      <c r="BA12" s="431"/>
      <c r="BB12" s="431"/>
      <c r="BC12" s="431"/>
      <c r="BD12" s="431"/>
      <c r="BE12" s="431"/>
      <c r="BF12" s="431"/>
      <c r="BG12" s="431"/>
      <c r="BH12" s="431"/>
      <c r="BI12" s="431"/>
      <c r="BJ12" s="431"/>
      <c r="BK12" s="431"/>
      <c r="BL12" s="431"/>
      <c r="BM12" s="431"/>
      <c r="BN12" s="431"/>
      <c r="BO12" s="431"/>
      <c r="BP12" s="431"/>
      <c r="BQ12" s="431"/>
      <c r="BR12" s="431"/>
      <c r="BS12" s="431"/>
      <c r="BT12" s="431"/>
      <c r="BU12" s="431"/>
      <c r="BV12" s="431"/>
      <c r="BW12" s="431"/>
      <c r="BX12" s="431"/>
      <c r="BY12" s="431"/>
      <c r="BZ12" s="431"/>
      <c r="CA12" s="431"/>
      <c r="CB12" s="431"/>
      <c r="CC12" s="431"/>
      <c r="CD12" s="431"/>
      <c r="CE12" s="431"/>
      <c r="CF12" s="431"/>
      <c r="CG12" s="431"/>
      <c r="CH12" s="431"/>
      <c r="CI12" s="431"/>
      <c r="CJ12" s="431"/>
      <c r="CK12" s="431"/>
      <c r="CL12" s="431"/>
      <c r="CM12" s="431"/>
      <c r="CN12" s="431"/>
      <c r="CO12" s="431"/>
      <c r="CP12" s="431"/>
      <c r="CQ12" s="431"/>
      <c r="CR12" s="431"/>
      <c r="CS12" s="431"/>
      <c r="CT12" s="431"/>
      <c r="CU12" s="431"/>
      <c r="CV12" s="431"/>
      <c r="CW12" s="431"/>
      <c r="CX12" s="431"/>
      <c r="CY12" s="431"/>
      <c r="CZ12" s="431"/>
      <c r="DA12" s="431"/>
      <c r="DB12" s="431"/>
    </row>
    <row r="13" spans="1:106" ht="11.1" customHeight="1" x14ac:dyDescent="0.2">
      <c r="A13" s="430" t="s">
        <v>496</v>
      </c>
      <c r="B13" s="431"/>
      <c r="C13" s="431"/>
      <c r="D13" s="431"/>
      <c r="E13" s="433">
        <v>600</v>
      </c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3">
        <v>141</v>
      </c>
      <c r="Y13" s="431"/>
      <c r="Z13" s="431"/>
      <c r="AA13" s="431"/>
      <c r="AB13" s="431"/>
      <c r="AC13" s="431"/>
      <c r="AD13" s="431"/>
      <c r="AE13" s="431"/>
      <c r="AF13" s="431"/>
      <c r="AG13" s="431"/>
      <c r="AH13" s="431"/>
      <c r="AI13" s="431"/>
      <c r="AJ13" s="431"/>
      <c r="AK13" s="431"/>
      <c r="AL13" s="431"/>
      <c r="AM13" s="431"/>
      <c r="AN13" s="431"/>
      <c r="AO13" s="431"/>
      <c r="AP13" s="431"/>
      <c r="AQ13" s="431"/>
      <c r="AR13" s="431"/>
      <c r="AS13" s="431"/>
      <c r="AT13" s="431"/>
      <c r="AU13" s="431"/>
      <c r="AV13" s="431"/>
      <c r="AW13" s="431"/>
      <c r="AX13" s="431"/>
      <c r="AY13" s="431"/>
      <c r="AZ13" s="431"/>
      <c r="BA13" s="431"/>
      <c r="BB13" s="431"/>
      <c r="BC13" s="431"/>
      <c r="BD13" s="431"/>
      <c r="BE13" s="431"/>
      <c r="BF13" s="431"/>
      <c r="BG13" s="431"/>
      <c r="BH13" s="431"/>
      <c r="BI13" s="431"/>
      <c r="BJ13" s="431"/>
      <c r="BK13" s="431"/>
      <c r="BL13" s="431"/>
      <c r="BM13" s="431"/>
      <c r="BN13" s="431"/>
      <c r="BO13" s="431"/>
      <c r="BP13" s="431"/>
      <c r="BQ13" s="431"/>
      <c r="BR13" s="431"/>
      <c r="BS13" s="431"/>
      <c r="BT13" s="431"/>
      <c r="BU13" s="431"/>
      <c r="BV13" s="431"/>
      <c r="BW13" s="431"/>
      <c r="BX13" s="431"/>
      <c r="BY13" s="431"/>
      <c r="BZ13" s="431"/>
      <c r="CA13" s="431"/>
      <c r="CB13" s="431"/>
      <c r="CC13" s="431"/>
      <c r="CD13" s="431"/>
      <c r="CE13" s="431"/>
      <c r="CF13" s="431"/>
      <c r="CG13" s="431"/>
      <c r="CH13" s="431"/>
      <c r="CI13" s="431"/>
      <c r="CJ13" s="431"/>
      <c r="CK13" s="431"/>
      <c r="CL13" s="431"/>
      <c r="CM13" s="431"/>
      <c r="CN13" s="431"/>
      <c r="CO13" s="431"/>
      <c r="CP13" s="431"/>
      <c r="CQ13" s="431"/>
      <c r="CR13" s="431"/>
      <c r="CS13" s="431"/>
      <c r="CT13" s="431"/>
      <c r="CU13" s="431"/>
      <c r="CV13" s="431"/>
      <c r="CW13" s="431"/>
      <c r="CX13" s="431"/>
      <c r="CY13" s="431"/>
      <c r="CZ13" s="431"/>
      <c r="DA13" s="431"/>
      <c r="DB13" s="431"/>
    </row>
    <row r="14" spans="1:106" ht="11.1" customHeight="1" x14ac:dyDescent="0.2">
      <c r="A14" s="430" t="s">
        <v>497</v>
      </c>
      <c r="B14" s="431"/>
      <c r="C14" s="431"/>
      <c r="D14" s="431"/>
      <c r="E14" s="433">
        <v>66</v>
      </c>
      <c r="F14" s="431"/>
      <c r="G14" s="431"/>
      <c r="H14" s="431"/>
      <c r="I14" s="433">
        <v>32</v>
      </c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  <c r="BM14" s="431"/>
      <c r="BN14" s="431"/>
      <c r="BO14" s="431"/>
      <c r="BP14" s="431"/>
      <c r="BQ14" s="431"/>
      <c r="BR14" s="431"/>
      <c r="BS14" s="431"/>
      <c r="BT14" s="431"/>
      <c r="BU14" s="431"/>
      <c r="BV14" s="431"/>
      <c r="BW14" s="431"/>
      <c r="BX14" s="431"/>
      <c r="BY14" s="431"/>
      <c r="BZ14" s="431"/>
      <c r="CA14" s="431"/>
      <c r="CB14" s="431"/>
      <c r="CC14" s="431"/>
      <c r="CD14" s="431"/>
      <c r="CE14" s="431"/>
      <c r="CF14" s="431"/>
      <c r="CG14" s="431"/>
      <c r="CH14" s="431"/>
      <c r="CI14" s="431"/>
      <c r="CJ14" s="431"/>
      <c r="CK14" s="431"/>
      <c r="CL14" s="431"/>
      <c r="CM14" s="431"/>
      <c r="CN14" s="431"/>
      <c r="CO14" s="431"/>
      <c r="CP14" s="431"/>
      <c r="CQ14" s="431"/>
      <c r="CR14" s="431"/>
      <c r="CS14" s="431"/>
      <c r="CT14" s="431"/>
      <c r="CU14" s="431"/>
      <c r="CV14" s="431"/>
      <c r="CW14" s="431"/>
      <c r="CX14" s="431"/>
      <c r="CY14" s="431"/>
      <c r="CZ14" s="431"/>
      <c r="DA14" s="431"/>
      <c r="DB14" s="433"/>
    </row>
    <row r="15" spans="1:106" ht="11.1" customHeight="1" x14ac:dyDescent="0.2">
      <c r="A15" s="430" t="s">
        <v>498</v>
      </c>
      <c r="B15" s="431"/>
      <c r="C15" s="431"/>
      <c r="D15" s="431"/>
      <c r="E15" s="432">
        <v>1581</v>
      </c>
      <c r="F15" s="431"/>
      <c r="G15" s="431"/>
      <c r="H15" s="431"/>
      <c r="I15" s="431"/>
      <c r="J15" s="431"/>
      <c r="K15" s="431"/>
      <c r="L15" s="431"/>
      <c r="M15" s="431"/>
      <c r="N15" s="431"/>
      <c r="O15" s="431"/>
      <c r="P15" s="431"/>
      <c r="Q15" s="431"/>
      <c r="R15" s="431"/>
      <c r="S15" s="431"/>
      <c r="T15" s="431"/>
      <c r="U15" s="431"/>
      <c r="V15" s="431"/>
      <c r="W15" s="431"/>
      <c r="X15" s="431"/>
      <c r="Y15" s="431"/>
      <c r="Z15" s="431"/>
      <c r="AA15" s="431"/>
      <c r="AB15" s="431"/>
      <c r="AC15" s="431"/>
      <c r="AD15" s="431"/>
      <c r="AE15" s="431"/>
      <c r="AF15" s="431"/>
      <c r="AG15" s="431"/>
      <c r="AH15" s="431"/>
      <c r="AI15" s="431"/>
      <c r="AJ15" s="431"/>
      <c r="AK15" s="431"/>
      <c r="AL15" s="431"/>
      <c r="AM15" s="431"/>
      <c r="AN15" s="431"/>
      <c r="AO15" s="431"/>
      <c r="AP15" s="431"/>
      <c r="AQ15" s="431"/>
      <c r="AR15" s="431"/>
      <c r="AS15" s="431"/>
      <c r="AT15" s="431"/>
      <c r="AU15" s="431"/>
      <c r="AV15" s="431"/>
      <c r="AW15" s="431"/>
      <c r="AX15" s="431"/>
      <c r="AY15" s="431"/>
      <c r="AZ15" s="431"/>
      <c r="BA15" s="431"/>
      <c r="BB15" s="431"/>
      <c r="BC15" s="431"/>
      <c r="BD15" s="431"/>
      <c r="BE15" s="431"/>
      <c r="BF15" s="431"/>
      <c r="BG15" s="431"/>
      <c r="BH15" s="431"/>
      <c r="BI15" s="431"/>
      <c r="BJ15" s="431"/>
      <c r="BK15" s="431"/>
      <c r="BL15" s="431"/>
      <c r="BM15" s="431"/>
      <c r="BN15" s="431"/>
      <c r="BO15" s="431"/>
      <c r="BP15" s="431"/>
      <c r="BQ15" s="431"/>
      <c r="BR15" s="431"/>
      <c r="BS15" s="431"/>
      <c r="BT15" s="431"/>
      <c r="BU15" s="431"/>
      <c r="BV15" s="431"/>
      <c r="BW15" s="431"/>
      <c r="BX15" s="431"/>
      <c r="BY15" s="431"/>
      <c r="BZ15" s="431"/>
      <c r="CA15" s="431"/>
      <c r="CB15" s="431"/>
      <c r="CC15" s="431"/>
      <c r="CD15" s="431"/>
      <c r="CE15" s="431"/>
      <c r="CF15" s="431"/>
      <c r="CG15" s="431"/>
      <c r="CH15" s="431"/>
      <c r="CI15" s="431"/>
      <c r="CJ15" s="431"/>
      <c r="CK15" s="431"/>
      <c r="CL15" s="431"/>
      <c r="CM15" s="431"/>
      <c r="CN15" s="431"/>
      <c r="CO15" s="431"/>
      <c r="CP15" s="431"/>
      <c r="CQ15" s="431"/>
      <c r="CR15" s="431"/>
      <c r="CS15" s="431"/>
      <c r="CT15" s="431"/>
      <c r="CU15" s="431"/>
      <c r="CV15" s="431"/>
      <c r="CW15" s="431"/>
      <c r="CX15" s="431"/>
      <c r="CY15" s="431"/>
      <c r="CZ15" s="431"/>
      <c r="DA15" s="431"/>
      <c r="DB15" s="431"/>
    </row>
    <row r="16" spans="1:106" ht="11.1" customHeight="1" x14ac:dyDescent="0.2">
      <c r="A16" s="430" t="s">
        <v>499</v>
      </c>
      <c r="B16" s="431"/>
      <c r="C16" s="431"/>
      <c r="D16" s="431"/>
      <c r="E16" s="432">
        <v>2324</v>
      </c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1"/>
      <c r="R16" s="431"/>
      <c r="S16" s="431"/>
      <c r="T16" s="431"/>
      <c r="U16" s="431"/>
      <c r="V16" s="431"/>
      <c r="W16" s="431"/>
      <c r="X16" s="432">
        <v>1290</v>
      </c>
      <c r="Y16" s="431"/>
      <c r="Z16" s="431"/>
      <c r="AA16" s="431"/>
      <c r="AB16" s="431"/>
      <c r="AC16" s="431"/>
      <c r="AD16" s="431"/>
      <c r="AE16" s="431"/>
      <c r="AF16" s="431"/>
      <c r="AG16" s="431"/>
      <c r="AH16" s="431"/>
      <c r="AI16" s="431"/>
      <c r="AJ16" s="431"/>
      <c r="AK16" s="431"/>
      <c r="AL16" s="431"/>
      <c r="AM16" s="431"/>
      <c r="AN16" s="431"/>
      <c r="AO16" s="431"/>
      <c r="AP16" s="431"/>
      <c r="AQ16" s="431"/>
      <c r="AR16" s="431"/>
      <c r="AS16" s="431"/>
      <c r="AT16" s="431"/>
      <c r="AU16" s="431"/>
      <c r="AV16" s="431"/>
      <c r="AW16" s="431"/>
      <c r="AX16" s="431"/>
      <c r="AY16" s="431"/>
      <c r="AZ16" s="431"/>
      <c r="BA16" s="433">
        <v>57</v>
      </c>
      <c r="BB16" s="431"/>
      <c r="BC16" s="431"/>
      <c r="BD16" s="431"/>
      <c r="BE16" s="431"/>
      <c r="BF16" s="431"/>
      <c r="BG16" s="431"/>
      <c r="BH16" s="431"/>
      <c r="BI16" s="431"/>
      <c r="BJ16" s="431"/>
      <c r="BK16" s="431"/>
      <c r="BL16" s="431"/>
      <c r="BM16" s="431"/>
      <c r="BN16" s="431"/>
      <c r="BO16" s="431"/>
      <c r="BP16" s="431"/>
      <c r="BQ16" s="431"/>
      <c r="BR16" s="431"/>
      <c r="BS16" s="431"/>
      <c r="BT16" s="431"/>
      <c r="BU16" s="431"/>
      <c r="BV16" s="431"/>
      <c r="BW16" s="431"/>
      <c r="BX16" s="431"/>
      <c r="BY16" s="431"/>
      <c r="BZ16" s="431"/>
      <c r="CA16" s="431"/>
      <c r="CB16" s="431"/>
      <c r="CC16" s="431"/>
      <c r="CD16" s="431"/>
      <c r="CE16" s="431"/>
      <c r="CF16" s="431"/>
      <c r="CG16" s="431"/>
      <c r="CH16" s="431"/>
      <c r="CI16" s="431"/>
      <c r="CJ16" s="431"/>
      <c r="CK16" s="431"/>
      <c r="CL16" s="431"/>
      <c r="CM16" s="431"/>
      <c r="CN16" s="431"/>
      <c r="CO16" s="431"/>
      <c r="CP16" s="431"/>
      <c r="CQ16" s="431"/>
      <c r="CR16" s="431"/>
      <c r="CS16" s="431"/>
      <c r="CT16" s="431"/>
      <c r="CU16" s="431"/>
      <c r="CV16" s="431"/>
      <c r="CW16" s="431"/>
      <c r="CX16" s="431"/>
      <c r="CY16" s="431"/>
      <c r="CZ16" s="431"/>
      <c r="DA16" s="431"/>
      <c r="DB16" s="431"/>
    </row>
    <row r="17" spans="1:106" ht="11.1" customHeight="1" x14ac:dyDescent="0.2">
      <c r="A17" s="430" t="s">
        <v>500</v>
      </c>
      <c r="B17" s="431"/>
      <c r="C17" s="431"/>
      <c r="D17" s="431"/>
      <c r="E17" s="432">
        <v>1035</v>
      </c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  <c r="Q17" s="431"/>
      <c r="R17" s="431"/>
      <c r="S17" s="431"/>
      <c r="T17" s="431"/>
      <c r="U17" s="431"/>
      <c r="V17" s="431"/>
      <c r="W17" s="431"/>
      <c r="X17" s="431"/>
      <c r="Y17" s="431"/>
      <c r="Z17" s="431"/>
      <c r="AA17" s="431"/>
      <c r="AB17" s="431"/>
      <c r="AC17" s="431"/>
      <c r="AD17" s="431"/>
      <c r="AE17" s="431"/>
      <c r="AF17" s="431"/>
      <c r="AG17" s="431"/>
      <c r="AH17" s="431"/>
      <c r="AI17" s="431"/>
      <c r="AJ17" s="431"/>
      <c r="AK17" s="431"/>
      <c r="AL17" s="431"/>
      <c r="AM17" s="431"/>
      <c r="AN17" s="431"/>
      <c r="AO17" s="431"/>
      <c r="AP17" s="431"/>
      <c r="AQ17" s="431"/>
      <c r="AR17" s="431"/>
      <c r="AS17" s="431"/>
      <c r="AT17" s="431"/>
      <c r="AU17" s="431"/>
      <c r="AV17" s="431"/>
      <c r="AW17" s="431"/>
      <c r="AX17" s="431"/>
      <c r="AY17" s="431"/>
      <c r="AZ17" s="431"/>
      <c r="BA17" s="431"/>
      <c r="BB17" s="431"/>
      <c r="BC17" s="431"/>
      <c r="BD17" s="431"/>
      <c r="BE17" s="431"/>
      <c r="BF17" s="431"/>
      <c r="BG17" s="431"/>
      <c r="BH17" s="431"/>
      <c r="BI17" s="431"/>
      <c r="BJ17" s="431"/>
      <c r="BK17" s="431"/>
      <c r="BL17" s="431"/>
      <c r="BM17" s="431"/>
      <c r="BN17" s="431"/>
      <c r="BO17" s="431"/>
      <c r="BP17" s="431"/>
      <c r="BQ17" s="431"/>
      <c r="BR17" s="431"/>
      <c r="BS17" s="431"/>
      <c r="BT17" s="431"/>
      <c r="BU17" s="431"/>
      <c r="BV17" s="431"/>
      <c r="BW17" s="431"/>
      <c r="BX17" s="431"/>
      <c r="BY17" s="431"/>
      <c r="BZ17" s="431"/>
      <c r="CA17" s="431"/>
      <c r="CB17" s="431"/>
      <c r="CC17" s="431"/>
      <c r="CD17" s="431"/>
      <c r="CE17" s="431"/>
      <c r="CF17" s="431"/>
      <c r="CG17" s="431"/>
      <c r="CH17" s="431"/>
      <c r="CI17" s="431"/>
      <c r="CJ17" s="431"/>
      <c r="CK17" s="431"/>
      <c r="CL17" s="431"/>
      <c r="CM17" s="431"/>
      <c r="CN17" s="431"/>
      <c r="CO17" s="431"/>
      <c r="CP17" s="431"/>
      <c r="CQ17" s="431"/>
      <c r="CR17" s="431"/>
      <c r="CS17" s="431"/>
      <c r="CT17" s="431"/>
      <c r="CU17" s="431"/>
      <c r="CV17" s="431"/>
      <c r="CW17" s="431"/>
      <c r="CX17" s="431"/>
      <c r="CY17" s="431"/>
      <c r="CZ17" s="431"/>
      <c r="DA17" s="431"/>
      <c r="DB17" s="431"/>
    </row>
    <row r="18" spans="1:106" ht="11.1" customHeight="1" x14ac:dyDescent="0.2">
      <c r="A18" s="430" t="s">
        <v>501</v>
      </c>
      <c r="B18" s="431"/>
      <c r="C18" s="431"/>
      <c r="D18" s="431"/>
      <c r="E18" s="431"/>
      <c r="F18" s="431"/>
      <c r="G18" s="431"/>
      <c r="H18" s="431"/>
      <c r="I18" s="431"/>
      <c r="J18" s="431"/>
      <c r="K18" s="431"/>
      <c r="L18" s="432">
        <v>8293</v>
      </c>
      <c r="M18" s="431"/>
      <c r="N18" s="431"/>
      <c r="O18" s="431"/>
      <c r="P18" s="431"/>
      <c r="Q18" s="431"/>
      <c r="R18" s="431"/>
      <c r="S18" s="431"/>
      <c r="T18" s="431"/>
      <c r="U18" s="431"/>
      <c r="V18" s="431"/>
      <c r="W18" s="433">
        <v>906</v>
      </c>
      <c r="X18" s="431"/>
      <c r="Y18" s="431"/>
      <c r="Z18" s="432">
        <v>1187</v>
      </c>
      <c r="AA18" s="431"/>
      <c r="AB18" s="431"/>
      <c r="AC18" s="433">
        <v>325</v>
      </c>
      <c r="AD18" s="432">
        <v>1414</v>
      </c>
      <c r="AE18" s="433">
        <v>576</v>
      </c>
      <c r="AF18" s="431"/>
      <c r="AG18" s="433">
        <v>395</v>
      </c>
      <c r="AH18" s="431"/>
      <c r="AI18" s="431"/>
      <c r="AJ18" s="433">
        <v>223</v>
      </c>
      <c r="AK18" s="433">
        <v>851</v>
      </c>
      <c r="AL18" s="433">
        <v>935</v>
      </c>
      <c r="AM18" s="431"/>
      <c r="AN18" s="433">
        <v>400</v>
      </c>
      <c r="AO18" s="433">
        <v>685</v>
      </c>
      <c r="AP18" s="433">
        <v>655</v>
      </c>
      <c r="AQ18" s="431"/>
      <c r="AR18" s="433">
        <v>405</v>
      </c>
      <c r="AS18" s="431"/>
      <c r="AT18" s="431"/>
      <c r="AU18" s="433">
        <v>371</v>
      </c>
      <c r="AV18" s="431"/>
      <c r="AW18" s="431"/>
      <c r="AX18" s="433">
        <v>687</v>
      </c>
      <c r="AY18" s="431"/>
      <c r="AZ18" s="433">
        <v>791</v>
      </c>
      <c r="BA18" s="433">
        <v>829</v>
      </c>
      <c r="BB18" s="433">
        <v>328</v>
      </c>
      <c r="BC18" s="433">
        <v>414</v>
      </c>
      <c r="BD18" s="433">
        <v>457</v>
      </c>
      <c r="BE18" s="433">
        <v>471</v>
      </c>
      <c r="BF18" s="431"/>
      <c r="BG18" s="431"/>
      <c r="BH18" s="431"/>
      <c r="BI18" s="431"/>
      <c r="BJ18" s="431"/>
      <c r="BK18" s="431"/>
      <c r="BL18" s="431"/>
      <c r="BM18" s="431"/>
      <c r="BN18" s="431"/>
      <c r="BO18" s="431"/>
      <c r="BP18" s="431"/>
      <c r="BQ18" s="431"/>
      <c r="BR18" s="431"/>
      <c r="BS18" s="431"/>
      <c r="BT18" s="431"/>
      <c r="BU18" s="431"/>
      <c r="BV18" s="431"/>
      <c r="BW18" s="431"/>
      <c r="BX18" s="431"/>
      <c r="BY18" s="431"/>
      <c r="BZ18" s="431"/>
      <c r="CA18" s="431"/>
      <c r="CB18" s="431"/>
      <c r="CC18" s="431"/>
      <c r="CD18" s="431"/>
      <c r="CE18" s="431"/>
      <c r="CF18" s="431"/>
      <c r="CG18" s="431"/>
      <c r="CH18" s="431"/>
      <c r="CI18" s="431"/>
      <c r="CJ18" s="431"/>
      <c r="CK18" s="431"/>
      <c r="CL18" s="431"/>
      <c r="CM18" s="431"/>
      <c r="CN18" s="431"/>
      <c r="CO18" s="431"/>
      <c r="CP18" s="431"/>
      <c r="CQ18" s="431"/>
      <c r="CR18" s="431"/>
      <c r="CS18" s="431"/>
      <c r="CT18" s="431"/>
      <c r="CU18" s="431"/>
      <c r="CV18" s="431"/>
      <c r="CW18" s="431"/>
      <c r="CX18" s="431"/>
      <c r="CY18" s="431"/>
      <c r="CZ18" s="431"/>
      <c r="DA18" s="431"/>
      <c r="DB18" s="431"/>
    </row>
    <row r="19" spans="1:106" ht="11.1" customHeight="1" x14ac:dyDescent="0.2">
      <c r="A19" s="430" t="s">
        <v>502</v>
      </c>
      <c r="B19" s="432">
        <v>2983</v>
      </c>
      <c r="C19" s="432">
        <v>3111</v>
      </c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431"/>
      <c r="P19" s="431"/>
      <c r="Q19" s="431"/>
      <c r="R19" s="432">
        <v>3458</v>
      </c>
      <c r="S19" s="431"/>
      <c r="T19" s="431"/>
      <c r="U19" s="431"/>
      <c r="V19" s="432">
        <v>1930</v>
      </c>
      <c r="W19" s="431"/>
      <c r="X19" s="431"/>
      <c r="Y19" s="431"/>
      <c r="Z19" s="433">
        <v>901</v>
      </c>
      <c r="AA19" s="431"/>
      <c r="AB19" s="431"/>
      <c r="AC19" s="431"/>
      <c r="AD19" s="433">
        <v>800</v>
      </c>
      <c r="AE19" s="433">
        <v>756</v>
      </c>
      <c r="AF19" s="431"/>
      <c r="AG19" s="433">
        <v>484</v>
      </c>
      <c r="AH19" s="431"/>
      <c r="AI19" s="431"/>
      <c r="AJ19" s="431"/>
      <c r="AK19" s="431"/>
      <c r="AL19" s="431"/>
      <c r="AM19" s="431"/>
      <c r="AN19" s="431"/>
      <c r="AO19" s="431"/>
      <c r="AP19" s="433">
        <v>43</v>
      </c>
      <c r="AQ19" s="431"/>
      <c r="AR19" s="433">
        <v>668</v>
      </c>
      <c r="AS19" s="433">
        <v>5</v>
      </c>
      <c r="AT19" s="433">
        <v>928</v>
      </c>
      <c r="AU19" s="431"/>
      <c r="AV19" s="431"/>
      <c r="AW19" s="431"/>
      <c r="AX19" s="433">
        <v>740</v>
      </c>
      <c r="AY19" s="431"/>
      <c r="AZ19" s="433">
        <v>644</v>
      </c>
      <c r="BA19" s="433">
        <v>638</v>
      </c>
      <c r="BB19" s="431"/>
      <c r="BC19" s="431"/>
      <c r="BD19" s="431"/>
      <c r="BE19" s="433">
        <v>85</v>
      </c>
      <c r="BF19" s="431"/>
      <c r="BG19" s="433">
        <v>318</v>
      </c>
      <c r="BH19" s="431"/>
      <c r="BI19" s="431"/>
      <c r="BJ19" s="431"/>
      <c r="BK19" s="431"/>
      <c r="BL19" s="431"/>
      <c r="BM19" s="431"/>
      <c r="BN19" s="431"/>
      <c r="BO19" s="431"/>
      <c r="BP19" s="431"/>
      <c r="BQ19" s="431"/>
      <c r="BR19" s="431"/>
      <c r="BS19" s="431"/>
      <c r="BT19" s="431"/>
      <c r="BU19" s="431"/>
      <c r="BV19" s="431"/>
      <c r="BW19" s="431"/>
      <c r="BX19" s="431"/>
      <c r="BY19" s="431"/>
      <c r="BZ19" s="431"/>
      <c r="CA19" s="431"/>
      <c r="CB19" s="431"/>
      <c r="CC19" s="431"/>
      <c r="CD19" s="431"/>
      <c r="CE19" s="431"/>
      <c r="CF19" s="431"/>
      <c r="CG19" s="431"/>
      <c r="CH19" s="431"/>
      <c r="CI19" s="431"/>
      <c r="CJ19" s="431"/>
      <c r="CK19" s="431"/>
      <c r="CL19" s="431"/>
      <c r="CM19" s="431"/>
      <c r="CN19" s="431"/>
      <c r="CO19" s="431"/>
      <c r="CP19" s="431"/>
      <c r="CQ19" s="431"/>
      <c r="CR19" s="431"/>
      <c r="CS19" s="431"/>
      <c r="CT19" s="431"/>
      <c r="CU19" s="431"/>
      <c r="CV19" s="431"/>
      <c r="CW19" s="431"/>
      <c r="CX19" s="431"/>
      <c r="CY19" s="431"/>
      <c r="CZ19" s="431"/>
      <c r="DA19" s="431"/>
      <c r="DB19" s="431"/>
    </row>
    <row r="20" spans="1:106" ht="11.1" customHeight="1" x14ac:dyDescent="0.2">
      <c r="A20" s="430" t="s">
        <v>503</v>
      </c>
      <c r="B20" s="431"/>
      <c r="C20" s="432">
        <v>3029</v>
      </c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1"/>
      <c r="R20" s="431"/>
      <c r="S20" s="431"/>
      <c r="T20" s="431"/>
      <c r="U20" s="431"/>
      <c r="V20" s="433">
        <v>47</v>
      </c>
      <c r="W20" s="431"/>
      <c r="X20" s="431"/>
      <c r="Y20" s="431"/>
      <c r="Z20" s="431"/>
      <c r="AA20" s="431"/>
      <c r="AB20" s="431"/>
      <c r="AC20" s="431"/>
      <c r="AD20" s="431"/>
      <c r="AE20" s="431"/>
      <c r="AF20" s="431"/>
      <c r="AG20" s="431"/>
      <c r="AH20" s="431"/>
      <c r="AI20" s="431"/>
      <c r="AJ20" s="431"/>
      <c r="AK20" s="431"/>
      <c r="AL20" s="431"/>
      <c r="AM20" s="431"/>
      <c r="AN20" s="431"/>
      <c r="AO20" s="431"/>
      <c r="AP20" s="431"/>
      <c r="AQ20" s="431"/>
      <c r="AR20" s="431"/>
      <c r="AS20" s="431"/>
      <c r="AT20" s="431"/>
      <c r="AU20" s="431"/>
      <c r="AV20" s="431"/>
      <c r="AW20" s="431"/>
      <c r="AX20" s="431"/>
      <c r="AY20" s="431"/>
      <c r="AZ20" s="431"/>
      <c r="BA20" s="431"/>
      <c r="BB20" s="431"/>
      <c r="BC20" s="431"/>
      <c r="BD20" s="431"/>
      <c r="BE20" s="431"/>
      <c r="BF20" s="431"/>
      <c r="BG20" s="431"/>
      <c r="BH20" s="431"/>
      <c r="BI20" s="431"/>
      <c r="BJ20" s="431"/>
      <c r="BK20" s="431"/>
      <c r="BL20" s="431"/>
      <c r="BM20" s="431"/>
      <c r="BN20" s="431"/>
      <c r="BO20" s="431"/>
      <c r="BP20" s="431"/>
      <c r="BQ20" s="431"/>
      <c r="BR20" s="431"/>
      <c r="BS20" s="431"/>
      <c r="BT20" s="431"/>
      <c r="BU20" s="431"/>
      <c r="BV20" s="431"/>
      <c r="BW20" s="431"/>
      <c r="BX20" s="431"/>
      <c r="BY20" s="431"/>
      <c r="BZ20" s="431"/>
      <c r="CA20" s="431"/>
      <c r="CB20" s="431"/>
      <c r="CC20" s="431"/>
      <c r="CD20" s="431"/>
      <c r="CE20" s="431"/>
      <c r="CF20" s="431"/>
      <c r="CG20" s="431"/>
      <c r="CH20" s="431"/>
      <c r="CI20" s="431"/>
      <c r="CJ20" s="431"/>
      <c r="CK20" s="431"/>
      <c r="CL20" s="431"/>
      <c r="CM20" s="431"/>
      <c r="CN20" s="431"/>
      <c r="CO20" s="431"/>
      <c r="CP20" s="431"/>
      <c r="CQ20" s="431"/>
      <c r="CR20" s="431"/>
      <c r="CS20" s="431"/>
      <c r="CT20" s="431"/>
      <c r="CU20" s="431"/>
      <c r="CV20" s="431"/>
      <c r="CW20" s="431"/>
      <c r="CX20" s="431"/>
      <c r="CY20" s="431"/>
      <c r="CZ20" s="431"/>
      <c r="DA20" s="431"/>
      <c r="DB20" s="431"/>
    </row>
    <row r="21" spans="1:106" ht="11.1" customHeight="1" x14ac:dyDescent="0.2">
      <c r="A21" s="430" t="s">
        <v>504</v>
      </c>
      <c r="B21" s="433">
        <v>681</v>
      </c>
      <c r="C21" s="431"/>
      <c r="D21" s="431"/>
      <c r="E21" s="431"/>
      <c r="F21" s="432">
        <v>5515</v>
      </c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3">
        <v>198</v>
      </c>
      <c r="R21" s="433">
        <v>305</v>
      </c>
      <c r="S21" s="433">
        <v>148</v>
      </c>
      <c r="T21" s="431"/>
      <c r="U21" s="431"/>
      <c r="V21" s="433">
        <v>86</v>
      </c>
      <c r="W21" s="431"/>
      <c r="X21" s="431"/>
      <c r="Y21" s="431"/>
      <c r="Z21" s="431"/>
      <c r="AA21" s="431"/>
      <c r="AB21" s="431"/>
      <c r="AC21" s="431"/>
      <c r="AD21" s="433">
        <v>769</v>
      </c>
      <c r="AE21" s="431"/>
      <c r="AF21" s="431"/>
      <c r="AG21" s="431"/>
      <c r="AH21" s="431"/>
      <c r="AI21" s="431"/>
      <c r="AJ21" s="431"/>
      <c r="AK21" s="431"/>
      <c r="AL21" s="431"/>
      <c r="AM21" s="431"/>
      <c r="AN21" s="431"/>
      <c r="AO21" s="431"/>
      <c r="AP21" s="431"/>
      <c r="AQ21" s="431"/>
      <c r="AR21" s="431"/>
      <c r="AS21" s="431"/>
      <c r="AT21" s="431"/>
      <c r="AU21" s="431"/>
      <c r="AV21" s="431"/>
      <c r="AW21" s="431"/>
      <c r="AX21" s="431"/>
      <c r="AY21" s="431"/>
      <c r="AZ21" s="431"/>
      <c r="BA21" s="431"/>
      <c r="BB21" s="431"/>
      <c r="BC21" s="431"/>
      <c r="BD21" s="431"/>
      <c r="BE21" s="431"/>
      <c r="BF21" s="431"/>
      <c r="BG21" s="431"/>
      <c r="BH21" s="431"/>
      <c r="BI21" s="431"/>
      <c r="BJ21" s="433">
        <v>130</v>
      </c>
      <c r="BK21" s="432">
        <v>1106</v>
      </c>
      <c r="BL21" s="431"/>
      <c r="BM21" s="433">
        <v>239</v>
      </c>
      <c r="BN21" s="431"/>
      <c r="BO21" s="431"/>
      <c r="BP21" s="431"/>
      <c r="BQ21" s="431"/>
      <c r="BR21" s="431"/>
      <c r="BS21" s="431"/>
      <c r="BT21" s="431"/>
      <c r="BU21" s="431"/>
      <c r="BV21" s="431"/>
      <c r="BW21" s="431"/>
      <c r="BX21" s="431"/>
      <c r="BY21" s="431"/>
      <c r="BZ21" s="431"/>
      <c r="CA21" s="431"/>
      <c r="CB21" s="431"/>
      <c r="CC21" s="431"/>
      <c r="CD21" s="431"/>
      <c r="CE21" s="431"/>
      <c r="CF21" s="431"/>
      <c r="CG21" s="431"/>
      <c r="CH21" s="431"/>
      <c r="CI21" s="431"/>
      <c r="CJ21" s="431"/>
      <c r="CK21" s="431"/>
      <c r="CL21" s="431"/>
      <c r="CM21" s="431"/>
      <c r="CN21" s="431"/>
      <c r="CO21" s="431"/>
      <c r="CP21" s="431"/>
      <c r="CQ21" s="431"/>
      <c r="CR21" s="431"/>
      <c r="CS21" s="431"/>
      <c r="CT21" s="431"/>
      <c r="CU21" s="431"/>
      <c r="CV21" s="431"/>
      <c r="CW21" s="431"/>
      <c r="CX21" s="431"/>
      <c r="CY21" s="431"/>
      <c r="CZ21" s="431"/>
      <c r="DA21" s="431"/>
      <c r="DB21" s="431"/>
    </row>
    <row r="22" spans="1:106" ht="11.1" customHeight="1" x14ac:dyDescent="0.2">
      <c r="A22" s="430" t="s">
        <v>505</v>
      </c>
      <c r="B22" s="432">
        <v>1650</v>
      </c>
      <c r="C22" s="432">
        <v>1160</v>
      </c>
      <c r="D22" s="431"/>
      <c r="E22" s="432">
        <v>1182</v>
      </c>
      <c r="F22" s="431"/>
      <c r="G22" s="431"/>
      <c r="H22" s="431"/>
      <c r="I22" s="431"/>
      <c r="J22" s="431"/>
      <c r="K22" s="431"/>
      <c r="L22" s="431"/>
      <c r="M22" s="431"/>
      <c r="N22" s="431"/>
      <c r="O22" s="431"/>
      <c r="P22" s="431"/>
      <c r="Q22" s="431"/>
      <c r="R22" s="432">
        <v>3472</v>
      </c>
      <c r="S22" s="431"/>
      <c r="T22" s="431"/>
      <c r="U22" s="431"/>
      <c r="V22" s="432">
        <v>2096</v>
      </c>
      <c r="W22" s="431"/>
      <c r="X22" s="433">
        <v>731</v>
      </c>
      <c r="Y22" s="431"/>
      <c r="Z22" s="432">
        <v>1028</v>
      </c>
      <c r="AA22" s="431"/>
      <c r="AB22" s="431"/>
      <c r="AC22" s="431"/>
      <c r="AD22" s="432">
        <v>1082</v>
      </c>
      <c r="AE22" s="433">
        <v>969</v>
      </c>
      <c r="AF22" s="431"/>
      <c r="AG22" s="432">
        <v>1160</v>
      </c>
      <c r="AH22" s="431"/>
      <c r="AI22" s="433">
        <v>244</v>
      </c>
      <c r="AJ22" s="433">
        <v>78</v>
      </c>
      <c r="AK22" s="433">
        <v>141</v>
      </c>
      <c r="AL22" s="433">
        <v>331</v>
      </c>
      <c r="AM22" s="431"/>
      <c r="AN22" s="433">
        <v>188</v>
      </c>
      <c r="AO22" s="433">
        <v>839</v>
      </c>
      <c r="AP22" s="433">
        <v>498</v>
      </c>
      <c r="AQ22" s="433">
        <v>229</v>
      </c>
      <c r="AR22" s="433">
        <v>700</v>
      </c>
      <c r="AS22" s="433">
        <v>516</v>
      </c>
      <c r="AT22" s="432">
        <v>1694</v>
      </c>
      <c r="AU22" s="433">
        <v>339</v>
      </c>
      <c r="AV22" s="433">
        <v>432</v>
      </c>
      <c r="AW22" s="433">
        <v>221</v>
      </c>
      <c r="AX22" s="433">
        <v>707</v>
      </c>
      <c r="AY22" s="433">
        <v>320</v>
      </c>
      <c r="AZ22" s="433">
        <v>695</v>
      </c>
      <c r="BA22" s="433">
        <v>772</v>
      </c>
      <c r="BB22" s="433">
        <v>242</v>
      </c>
      <c r="BC22" s="433">
        <v>141</v>
      </c>
      <c r="BD22" s="431"/>
      <c r="BE22" s="433">
        <v>355</v>
      </c>
      <c r="BF22" s="431"/>
      <c r="BG22" s="433">
        <v>452</v>
      </c>
      <c r="BH22" s="431"/>
      <c r="BI22" s="431"/>
      <c r="BJ22" s="431"/>
      <c r="BK22" s="431"/>
      <c r="BL22" s="431"/>
      <c r="BM22" s="431"/>
      <c r="BN22" s="431"/>
      <c r="BO22" s="431"/>
      <c r="BP22" s="431"/>
      <c r="BQ22" s="431"/>
      <c r="BR22" s="431"/>
      <c r="BS22" s="431"/>
      <c r="BT22" s="431"/>
      <c r="BU22" s="431"/>
      <c r="BV22" s="431"/>
      <c r="BW22" s="431"/>
      <c r="BX22" s="431"/>
      <c r="BY22" s="431"/>
      <c r="BZ22" s="431"/>
      <c r="CA22" s="431"/>
      <c r="CB22" s="431"/>
      <c r="CC22" s="431"/>
      <c r="CD22" s="431"/>
      <c r="CE22" s="431"/>
      <c r="CF22" s="431"/>
      <c r="CG22" s="431"/>
      <c r="CH22" s="431"/>
      <c r="CI22" s="431"/>
      <c r="CJ22" s="431"/>
      <c r="CK22" s="431"/>
      <c r="CL22" s="431"/>
      <c r="CM22" s="431"/>
      <c r="CN22" s="431"/>
      <c r="CO22" s="431"/>
      <c r="CP22" s="431"/>
      <c r="CQ22" s="431"/>
      <c r="CR22" s="431"/>
      <c r="CS22" s="431"/>
      <c r="CT22" s="431"/>
      <c r="CU22" s="431"/>
      <c r="CV22" s="431"/>
      <c r="CW22" s="431"/>
      <c r="CX22" s="431"/>
      <c r="CY22" s="431"/>
      <c r="CZ22" s="431"/>
      <c r="DA22" s="431"/>
      <c r="DB22" s="431"/>
    </row>
    <row r="23" spans="1:106" ht="11.1" customHeight="1" x14ac:dyDescent="0.2">
      <c r="A23" s="430" t="s">
        <v>506</v>
      </c>
      <c r="B23" s="432">
        <v>1277</v>
      </c>
      <c r="C23" s="431"/>
      <c r="D23" s="431"/>
      <c r="E23" s="433">
        <v>994</v>
      </c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431"/>
      <c r="Q23" s="433">
        <v>673</v>
      </c>
      <c r="R23" s="433">
        <v>77</v>
      </c>
      <c r="S23" s="431"/>
      <c r="T23" s="431"/>
      <c r="U23" s="431"/>
      <c r="V23" s="433">
        <v>485</v>
      </c>
      <c r="W23" s="431"/>
      <c r="X23" s="431"/>
      <c r="Y23" s="431"/>
      <c r="Z23" s="431"/>
      <c r="AA23" s="431"/>
      <c r="AB23" s="431"/>
      <c r="AC23" s="431"/>
      <c r="AD23" s="431"/>
      <c r="AE23" s="433">
        <v>217</v>
      </c>
      <c r="AF23" s="431"/>
      <c r="AG23" s="431"/>
      <c r="AH23" s="431"/>
      <c r="AI23" s="431"/>
      <c r="AJ23" s="431"/>
      <c r="AK23" s="431"/>
      <c r="AL23" s="431"/>
      <c r="AM23" s="431"/>
      <c r="AN23" s="431"/>
      <c r="AO23" s="431"/>
      <c r="AP23" s="431"/>
      <c r="AQ23" s="431"/>
      <c r="AR23" s="431"/>
      <c r="AS23" s="431"/>
      <c r="AT23" s="431"/>
      <c r="AU23" s="431"/>
      <c r="AV23" s="431"/>
      <c r="AW23" s="431"/>
      <c r="AX23" s="431"/>
      <c r="AY23" s="431"/>
      <c r="AZ23" s="431"/>
      <c r="BA23" s="431"/>
      <c r="BB23" s="431"/>
      <c r="BC23" s="431"/>
      <c r="BD23" s="431"/>
      <c r="BE23" s="431"/>
      <c r="BF23" s="431"/>
      <c r="BG23" s="431"/>
      <c r="BH23" s="431"/>
      <c r="BI23" s="431"/>
      <c r="BJ23" s="431"/>
      <c r="BK23" s="431"/>
      <c r="BL23" s="431"/>
      <c r="BM23" s="431"/>
      <c r="BN23" s="431"/>
      <c r="BO23" s="431"/>
      <c r="BP23" s="431"/>
      <c r="BQ23" s="431"/>
      <c r="BR23" s="431"/>
      <c r="BS23" s="431"/>
      <c r="BT23" s="431"/>
      <c r="BU23" s="431"/>
      <c r="BV23" s="431"/>
      <c r="BW23" s="431"/>
      <c r="BX23" s="431"/>
      <c r="BY23" s="431"/>
      <c r="BZ23" s="431"/>
      <c r="CA23" s="431"/>
      <c r="CB23" s="431"/>
      <c r="CC23" s="431"/>
      <c r="CD23" s="431"/>
      <c r="CE23" s="431"/>
      <c r="CF23" s="431"/>
      <c r="CG23" s="431"/>
      <c r="CH23" s="431"/>
      <c r="CI23" s="431"/>
      <c r="CJ23" s="431"/>
      <c r="CK23" s="431"/>
      <c r="CL23" s="431"/>
      <c r="CM23" s="431"/>
      <c r="CN23" s="431"/>
      <c r="CO23" s="431"/>
      <c r="CP23" s="431"/>
      <c r="CQ23" s="431"/>
      <c r="CR23" s="431"/>
      <c r="CS23" s="431"/>
      <c r="CT23" s="431"/>
      <c r="CU23" s="431"/>
      <c r="CV23" s="431"/>
      <c r="CW23" s="431"/>
      <c r="CX23" s="431"/>
      <c r="CY23" s="431"/>
      <c r="CZ23" s="431"/>
      <c r="DA23" s="431"/>
      <c r="DB23" s="431"/>
    </row>
    <row r="24" spans="1:106" ht="11.1" customHeight="1" x14ac:dyDescent="0.2">
      <c r="A24" s="430" t="s">
        <v>507</v>
      </c>
      <c r="B24" s="431"/>
      <c r="C24" s="433">
        <v>735</v>
      </c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431"/>
      <c r="P24" s="431"/>
      <c r="Q24" s="431"/>
      <c r="R24" s="431"/>
      <c r="S24" s="431"/>
      <c r="T24" s="433">
        <v>768</v>
      </c>
      <c r="U24" s="431"/>
      <c r="V24" s="431"/>
      <c r="W24" s="433">
        <v>885</v>
      </c>
      <c r="X24" s="431"/>
      <c r="Y24" s="431"/>
      <c r="Z24" s="433">
        <v>7</v>
      </c>
      <c r="AA24" s="431"/>
      <c r="AB24" s="431"/>
      <c r="AC24" s="431"/>
      <c r="AD24" s="433">
        <v>124</v>
      </c>
      <c r="AE24" s="431"/>
      <c r="AF24" s="431"/>
      <c r="AG24" s="431"/>
      <c r="AH24" s="431"/>
      <c r="AI24" s="431"/>
      <c r="AJ24" s="431"/>
      <c r="AK24" s="431"/>
      <c r="AL24" s="431"/>
      <c r="AM24" s="431"/>
      <c r="AN24" s="431"/>
      <c r="AO24" s="431"/>
      <c r="AP24" s="431"/>
      <c r="AQ24" s="431"/>
      <c r="AR24" s="431"/>
      <c r="AS24" s="431"/>
      <c r="AT24" s="431"/>
      <c r="AU24" s="433">
        <v>1</v>
      </c>
      <c r="AV24" s="431"/>
      <c r="AW24" s="431"/>
      <c r="AX24" s="431"/>
      <c r="AY24" s="431"/>
      <c r="AZ24" s="431"/>
      <c r="BA24" s="431"/>
      <c r="BB24" s="431"/>
      <c r="BC24" s="431"/>
      <c r="BD24" s="431"/>
      <c r="BE24" s="431"/>
      <c r="BF24" s="431"/>
      <c r="BG24" s="431"/>
      <c r="BH24" s="431"/>
      <c r="BI24" s="431"/>
      <c r="BJ24" s="431"/>
      <c r="BK24" s="431"/>
      <c r="BL24" s="431"/>
      <c r="BM24" s="431"/>
      <c r="BN24" s="431"/>
      <c r="BO24" s="431"/>
      <c r="BP24" s="431"/>
      <c r="BQ24" s="431"/>
      <c r="BR24" s="431"/>
      <c r="BS24" s="431"/>
      <c r="BT24" s="431"/>
      <c r="BU24" s="431"/>
      <c r="BV24" s="431"/>
      <c r="BW24" s="431"/>
      <c r="BX24" s="431"/>
      <c r="BY24" s="431"/>
      <c r="BZ24" s="431"/>
      <c r="CA24" s="431"/>
      <c r="CB24" s="431"/>
      <c r="CC24" s="431"/>
      <c r="CD24" s="431"/>
      <c r="CE24" s="431"/>
      <c r="CF24" s="431"/>
      <c r="CG24" s="431"/>
      <c r="CH24" s="431"/>
      <c r="CI24" s="431"/>
      <c r="CJ24" s="431"/>
      <c r="CK24" s="431"/>
      <c r="CL24" s="431"/>
      <c r="CM24" s="431"/>
      <c r="CN24" s="431"/>
      <c r="CO24" s="431"/>
      <c r="CP24" s="431"/>
      <c r="CQ24" s="431"/>
      <c r="CR24" s="431"/>
      <c r="CS24" s="431"/>
      <c r="CT24" s="431"/>
      <c r="CU24" s="431"/>
      <c r="CV24" s="431"/>
      <c r="CW24" s="431"/>
      <c r="CX24" s="431"/>
      <c r="CY24" s="431"/>
      <c r="CZ24" s="431"/>
      <c r="DA24" s="431"/>
      <c r="DB24" s="431"/>
    </row>
    <row r="25" spans="1:106" ht="11.1" customHeight="1" x14ac:dyDescent="0.2">
      <c r="A25" s="430" t="s">
        <v>508</v>
      </c>
      <c r="B25" s="433">
        <v>631</v>
      </c>
      <c r="C25" s="431"/>
      <c r="D25" s="431"/>
      <c r="E25" s="433">
        <v>548</v>
      </c>
      <c r="F25" s="431"/>
      <c r="G25" s="431"/>
      <c r="H25" s="431"/>
      <c r="I25" s="431"/>
      <c r="J25" s="431"/>
      <c r="K25" s="431"/>
      <c r="L25" s="431"/>
      <c r="M25" s="431"/>
      <c r="N25" s="431"/>
      <c r="O25" s="431"/>
      <c r="P25" s="431"/>
      <c r="Q25" s="433">
        <v>990</v>
      </c>
      <c r="R25" s="431"/>
      <c r="S25" s="431"/>
      <c r="T25" s="431"/>
      <c r="U25" s="431"/>
      <c r="V25" s="431"/>
      <c r="W25" s="431"/>
      <c r="X25" s="431"/>
      <c r="Y25" s="431"/>
      <c r="Z25" s="433">
        <v>365</v>
      </c>
      <c r="AA25" s="431"/>
      <c r="AB25" s="431"/>
      <c r="AC25" s="431"/>
      <c r="AD25" s="433">
        <v>142</v>
      </c>
      <c r="AE25" s="431"/>
      <c r="AF25" s="431"/>
      <c r="AG25" s="431"/>
      <c r="AH25" s="431"/>
      <c r="AI25" s="431"/>
      <c r="AJ25" s="431"/>
      <c r="AK25" s="431"/>
      <c r="AL25" s="431"/>
      <c r="AM25" s="431"/>
      <c r="AN25" s="431"/>
      <c r="AO25" s="431"/>
      <c r="AP25" s="431"/>
      <c r="AQ25" s="431"/>
      <c r="AR25" s="431"/>
      <c r="AS25" s="431"/>
      <c r="AT25" s="431"/>
      <c r="AU25" s="431"/>
      <c r="AV25" s="431"/>
      <c r="AW25" s="431"/>
      <c r="AX25" s="431"/>
      <c r="AY25" s="431"/>
      <c r="AZ25" s="431"/>
      <c r="BA25" s="431"/>
      <c r="BB25" s="431"/>
      <c r="BC25" s="431"/>
      <c r="BD25" s="431"/>
      <c r="BE25" s="431"/>
      <c r="BF25" s="431"/>
      <c r="BG25" s="431"/>
      <c r="BH25" s="431"/>
      <c r="BI25" s="431"/>
      <c r="BJ25" s="431"/>
      <c r="BK25" s="431"/>
      <c r="BL25" s="431"/>
      <c r="BM25" s="431"/>
      <c r="BN25" s="431"/>
      <c r="BO25" s="431"/>
      <c r="BP25" s="431"/>
      <c r="BQ25" s="431"/>
      <c r="BR25" s="431"/>
      <c r="BS25" s="431"/>
      <c r="BT25" s="431"/>
      <c r="BU25" s="431"/>
      <c r="BV25" s="431"/>
      <c r="BW25" s="431"/>
      <c r="BX25" s="431"/>
      <c r="BY25" s="431"/>
      <c r="BZ25" s="431"/>
      <c r="CA25" s="431"/>
      <c r="CB25" s="431"/>
      <c r="CC25" s="431"/>
      <c r="CD25" s="431"/>
      <c r="CE25" s="431"/>
      <c r="CF25" s="431"/>
      <c r="CG25" s="431"/>
      <c r="CH25" s="431"/>
      <c r="CI25" s="431"/>
      <c r="CJ25" s="431"/>
      <c r="CK25" s="431"/>
      <c r="CL25" s="431"/>
      <c r="CM25" s="431"/>
      <c r="CN25" s="431"/>
      <c r="CO25" s="431"/>
      <c r="CP25" s="431"/>
      <c r="CQ25" s="431"/>
      <c r="CR25" s="431"/>
      <c r="CS25" s="431"/>
      <c r="CT25" s="431"/>
      <c r="CU25" s="431"/>
      <c r="CV25" s="431"/>
      <c r="CW25" s="431"/>
      <c r="CX25" s="431"/>
      <c r="CY25" s="431"/>
      <c r="CZ25" s="431"/>
      <c r="DA25" s="431"/>
      <c r="DB25" s="431"/>
    </row>
    <row r="26" spans="1:106" ht="11.1" customHeight="1" x14ac:dyDescent="0.2">
      <c r="A26" s="430" t="s">
        <v>509</v>
      </c>
      <c r="B26" s="431"/>
      <c r="C26" s="431"/>
      <c r="D26" s="431"/>
      <c r="E26" s="431"/>
      <c r="F26" s="431"/>
      <c r="G26" s="431"/>
      <c r="H26" s="431"/>
      <c r="I26" s="431"/>
      <c r="J26" s="431"/>
      <c r="K26" s="431"/>
      <c r="L26" s="431"/>
      <c r="M26" s="431"/>
      <c r="N26" s="431"/>
      <c r="O26" s="431"/>
      <c r="P26" s="431"/>
      <c r="Q26" s="431"/>
      <c r="R26" s="431"/>
      <c r="S26" s="431"/>
      <c r="T26" s="431"/>
      <c r="U26" s="431"/>
      <c r="V26" s="431"/>
      <c r="W26" s="431"/>
      <c r="X26" s="431"/>
      <c r="Y26" s="431"/>
      <c r="Z26" s="431"/>
      <c r="AA26" s="431"/>
      <c r="AB26" s="431"/>
      <c r="AC26" s="431"/>
      <c r="AD26" s="431"/>
      <c r="AE26" s="431"/>
      <c r="AF26" s="431"/>
      <c r="AG26" s="431"/>
      <c r="AH26" s="431"/>
      <c r="AI26" s="431"/>
      <c r="AJ26" s="431"/>
      <c r="AK26" s="431"/>
      <c r="AL26" s="431"/>
      <c r="AM26" s="431"/>
      <c r="AN26" s="431"/>
      <c r="AO26" s="431"/>
      <c r="AP26" s="431"/>
      <c r="AQ26" s="431"/>
      <c r="AR26" s="431"/>
      <c r="AS26" s="431"/>
      <c r="AT26" s="431"/>
      <c r="AU26" s="431"/>
      <c r="AV26" s="431"/>
      <c r="AW26" s="431"/>
      <c r="AX26" s="431"/>
      <c r="AY26" s="431"/>
      <c r="AZ26" s="431"/>
      <c r="BA26" s="431"/>
      <c r="BB26" s="431"/>
      <c r="BC26" s="431"/>
      <c r="BD26" s="431"/>
      <c r="BE26" s="431"/>
      <c r="BF26" s="431"/>
      <c r="BG26" s="431"/>
      <c r="BH26" s="431"/>
      <c r="BI26" s="431"/>
      <c r="BJ26" s="431"/>
      <c r="BK26" s="431"/>
      <c r="BL26" s="431"/>
      <c r="BM26" s="431"/>
      <c r="BN26" s="431"/>
      <c r="BO26" s="431"/>
      <c r="BP26" s="431"/>
      <c r="BQ26" s="431"/>
      <c r="BR26" s="431"/>
      <c r="BS26" s="431"/>
      <c r="BT26" s="431"/>
      <c r="BU26" s="431"/>
      <c r="BV26" s="431"/>
      <c r="BW26" s="431"/>
      <c r="BX26" s="431"/>
      <c r="BY26" s="431"/>
      <c r="BZ26" s="431"/>
      <c r="CA26" s="431"/>
      <c r="CB26" s="431"/>
      <c r="CC26" s="431"/>
      <c r="CD26" s="431"/>
      <c r="CE26" s="431"/>
      <c r="CF26" s="431"/>
      <c r="CG26" s="431"/>
      <c r="CH26" s="431"/>
      <c r="CI26" s="431"/>
      <c r="CJ26" s="431"/>
      <c r="CK26" s="431"/>
      <c r="CL26" s="431"/>
      <c r="CM26" s="431"/>
      <c r="CN26" s="431"/>
      <c r="CO26" s="431"/>
      <c r="CP26" s="431"/>
      <c r="CQ26" s="431"/>
      <c r="CR26" s="431"/>
      <c r="CS26" s="431"/>
      <c r="CT26" s="431"/>
      <c r="CU26" s="431"/>
      <c r="CV26" s="431"/>
      <c r="CW26" s="431"/>
      <c r="CX26" s="431"/>
      <c r="CY26" s="431"/>
      <c r="CZ26" s="431"/>
      <c r="DA26" s="431"/>
      <c r="DB26" s="431"/>
    </row>
    <row r="27" spans="1:106" ht="11.1" customHeight="1" x14ac:dyDescent="0.2">
      <c r="A27" s="430" t="s">
        <v>510</v>
      </c>
      <c r="B27" s="433">
        <v>24</v>
      </c>
      <c r="C27" s="431"/>
      <c r="D27" s="431"/>
      <c r="E27" s="433">
        <v>157</v>
      </c>
      <c r="F27" s="431"/>
      <c r="G27" s="431"/>
      <c r="H27" s="431"/>
      <c r="I27" s="432">
        <v>10703</v>
      </c>
      <c r="J27" s="432">
        <v>5708</v>
      </c>
      <c r="K27" s="431"/>
      <c r="L27" s="431"/>
      <c r="M27" s="431"/>
      <c r="N27" s="431"/>
      <c r="O27" s="431"/>
      <c r="P27" s="431"/>
      <c r="Q27" s="431"/>
      <c r="R27" s="431"/>
      <c r="S27" s="431"/>
      <c r="T27" s="431"/>
      <c r="U27" s="431"/>
      <c r="V27" s="433">
        <v>297</v>
      </c>
      <c r="W27" s="431"/>
      <c r="X27" s="431"/>
      <c r="Y27" s="431"/>
      <c r="Z27" s="431"/>
      <c r="AA27" s="431"/>
      <c r="AB27" s="431"/>
      <c r="AC27" s="431"/>
      <c r="AD27" s="432">
        <v>2632</v>
      </c>
      <c r="AE27" s="431"/>
      <c r="AF27" s="431"/>
      <c r="AG27" s="431"/>
      <c r="AH27" s="431"/>
      <c r="AI27" s="431"/>
      <c r="AJ27" s="431"/>
      <c r="AK27" s="431"/>
      <c r="AL27" s="431"/>
      <c r="AM27" s="431"/>
      <c r="AN27" s="431"/>
      <c r="AO27" s="431"/>
      <c r="AP27" s="431"/>
      <c r="AQ27" s="431"/>
      <c r="AR27" s="431"/>
      <c r="AS27" s="431"/>
      <c r="AT27" s="433">
        <v>818</v>
      </c>
      <c r="AU27" s="431"/>
      <c r="AV27" s="431"/>
      <c r="AW27" s="431"/>
      <c r="AX27" s="431"/>
      <c r="AY27" s="431"/>
      <c r="AZ27" s="431"/>
      <c r="BA27" s="431"/>
      <c r="BB27" s="431"/>
      <c r="BC27" s="431"/>
      <c r="BD27" s="431"/>
      <c r="BE27" s="431"/>
      <c r="BF27" s="431"/>
      <c r="BG27" s="431"/>
      <c r="BH27" s="431"/>
      <c r="BI27" s="431"/>
      <c r="BJ27" s="431"/>
      <c r="BK27" s="431"/>
      <c r="BL27" s="431"/>
      <c r="BM27" s="431"/>
      <c r="BN27" s="431"/>
      <c r="BO27" s="431"/>
      <c r="BP27" s="431"/>
      <c r="BQ27" s="431"/>
      <c r="BR27" s="431"/>
      <c r="BS27" s="431"/>
      <c r="BT27" s="431"/>
      <c r="BU27" s="431"/>
      <c r="BV27" s="431"/>
      <c r="BW27" s="431"/>
      <c r="BX27" s="431"/>
      <c r="BY27" s="431"/>
      <c r="BZ27" s="431"/>
      <c r="CA27" s="431"/>
      <c r="CB27" s="431"/>
      <c r="CC27" s="431"/>
      <c r="CD27" s="431"/>
      <c r="CE27" s="431"/>
      <c r="CF27" s="431"/>
      <c r="CG27" s="431"/>
      <c r="CH27" s="431"/>
      <c r="CI27" s="431"/>
      <c r="CJ27" s="431"/>
      <c r="CK27" s="431"/>
      <c r="CL27" s="431"/>
      <c r="CM27" s="431"/>
      <c r="CN27" s="431"/>
      <c r="CO27" s="431"/>
      <c r="CP27" s="431"/>
      <c r="CQ27" s="431"/>
      <c r="CR27" s="431"/>
      <c r="CS27" s="431"/>
      <c r="CT27" s="431"/>
      <c r="CU27" s="431"/>
      <c r="CV27" s="431"/>
      <c r="CW27" s="431"/>
      <c r="CX27" s="431"/>
      <c r="CY27" s="431"/>
      <c r="CZ27" s="431"/>
      <c r="DA27" s="431"/>
      <c r="DB27" s="432"/>
    </row>
    <row r="28" spans="1:106" ht="21.95" customHeight="1" x14ac:dyDescent="0.2">
      <c r="A28" s="430" t="s">
        <v>511</v>
      </c>
      <c r="B28" s="432">
        <v>1476</v>
      </c>
      <c r="C28" s="431"/>
      <c r="D28" s="431"/>
      <c r="E28" s="432">
        <v>1452</v>
      </c>
      <c r="F28" s="431"/>
      <c r="G28" s="431"/>
      <c r="H28" s="431"/>
      <c r="I28" s="431"/>
      <c r="J28" s="431"/>
      <c r="K28" s="431"/>
      <c r="L28" s="431"/>
      <c r="M28" s="431"/>
      <c r="N28" s="431"/>
      <c r="O28" s="431"/>
      <c r="P28" s="431"/>
      <c r="Q28" s="433">
        <v>793</v>
      </c>
      <c r="R28" s="431"/>
      <c r="S28" s="431"/>
      <c r="T28" s="431"/>
      <c r="U28" s="431"/>
      <c r="V28" s="433">
        <v>444</v>
      </c>
      <c r="W28" s="431"/>
      <c r="X28" s="432">
        <v>1082</v>
      </c>
      <c r="Y28" s="431"/>
      <c r="Z28" s="431"/>
      <c r="AA28" s="431"/>
      <c r="AB28" s="431"/>
      <c r="AC28" s="431"/>
      <c r="AD28" s="433">
        <v>673</v>
      </c>
      <c r="AE28" s="433">
        <v>129</v>
      </c>
      <c r="AF28" s="431"/>
      <c r="AG28" s="431"/>
      <c r="AH28" s="431"/>
      <c r="AI28" s="431"/>
      <c r="AJ28" s="431"/>
      <c r="AK28" s="431"/>
      <c r="AL28" s="431"/>
      <c r="AM28" s="431"/>
      <c r="AN28" s="431"/>
      <c r="AO28" s="433">
        <v>15</v>
      </c>
      <c r="AP28" s="431"/>
      <c r="AQ28" s="431"/>
      <c r="AR28" s="433">
        <v>87</v>
      </c>
      <c r="AS28" s="431"/>
      <c r="AT28" s="431"/>
      <c r="AU28" s="431"/>
      <c r="AV28" s="431"/>
      <c r="AW28" s="431"/>
      <c r="AX28" s="431"/>
      <c r="AY28" s="431"/>
      <c r="AZ28" s="433">
        <v>80</v>
      </c>
      <c r="BA28" s="431"/>
      <c r="BB28" s="431"/>
      <c r="BC28" s="431"/>
      <c r="BD28" s="431"/>
      <c r="BE28" s="431"/>
      <c r="BF28" s="431"/>
      <c r="BG28" s="433">
        <v>20</v>
      </c>
      <c r="BH28" s="431"/>
      <c r="BI28" s="431"/>
      <c r="BJ28" s="431"/>
      <c r="BK28" s="431"/>
      <c r="BL28" s="431"/>
      <c r="BM28" s="431"/>
      <c r="BN28" s="431"/>
      <c r="BO28" s="431"/>
      <c r="BP28" s="431"/>
      <c r="BQ28" s="431"/>
      <c r="BR28" s="431"/>
      <c r="BS28" s="431"/>
      <c r="BT28" s="431"/>
      <c r="BU28" s="431"/>
      <c r="BV28" s="431"/>
      <c r="BW28" s="431"/>
      <c r="BX28" s="431"/>
      <c r="BY28" s="431"/>
      <c r="BZ28" s="431"/>
      <c r="CA28" s="431"/>
      <c r="CB28" s="431"/>
      <c r="CC28" s="431"/>
      <c r="CD28" s="431"/>
      <c r="CE28" s="431"/>
      <c r="CF28" s="431"/>
      <c r="CG28" s="431"/>
      <c r="CH28" s="431"/>
      <c r="CI28" s="431"/>
      <c r="CJ28" s="431"/>
      <c r="CK28" s="431"/>
      <c r="CL28" s="431"/>
      <c r="CM28" s="431"/>
      <c r="CN28" s="431"/>
      <c r="CO28" s="431"/>
      <c r="CP28" s="431"/>
      <c r="CQ28" s="431"/>
      <c r="CR28" s="431"/>
      <c r="CS28" s="431"/>
      <c r="CT28" s="431"/>
      <c r="CU28" s="431"/>
      <c r="CV28" s="431"/>
      <c r="CW28" s="431"/>
      <c r="CX28" s="431"/>
      <c r="CY28" s="431"/>
      <c r="CZ28" s="431"/>
      <c r="DA28" s="431"/>
      <c r="DB28" s="431"/>
    </row>
    <row r="29" spans="1:106" ht="11.1" customHeight="1" x14ac:dyDescent="0.2">
      <c r="A29" s="430" t="s">
        <v>512</v>
      </c>
      <c r="B29" s="432">
        <v>8813</v>
      </c>
      <c r="C29" s="431"/>
      <c r="D29" s="431"/>
      <c r="E29" s="433">
        <v>951</v>
      </c>
      <c r="F29" s="431"/>
      <c r="G29" s="431"/>
      <c r="H29" s="431"/>
      <c r="I29" s="431"/>
      <c r="J29" s="431"/>
      <c r="K29" s="431"/>
      <c r="L29" s="431"/>
      <c r="M29" s="431"/>
      <c r="N29" s="431"/>
      <c r="O29" s="431"/>
      <c r="P29" s="431"/>
      <c r="Q29" s="432">
        <v>1691</v>
      </c>
      <c r="R29" s="431"/>
      <c r="S29" s="431"/>
      <c r="T29" s="431"/>
      <c r="U29" s="431"/>
      <c r="V29" s="432">
        <v>1238</v>
      </c>
      <c r="W29" s="431"/>
      <c r="X29" s="431"/>
      <c r="Y29" s="431"/>
      <c r="Z29" s="432">
        <v>1497</v>
      </c>
      <c r="AA29" s="431"/>
      <c r="AB29" s="431"/>
      <c r="AC29" s="433">
        <v>518</v>
      </c>
      <c r="AD29" s="432">
        <v>1476</v>
      </c>
      <c r="AE29" s="433">
        <v>890</v>
      </c>
      <c r="AF29" s="431"/>
      <c r="AG29" s="431"/>
      <c r="AH29" s="431"/>
      <c r="AI29" s="431"/>
      <c r="AJ29" s="431"/>
      <c r="AK29" s="431"/>
      <c r="AL29" s="431"/>
      <c r="AM29" s="431"/>
      <c r="AN29" s="431"/>
      <c r="AO29" s="431"/>
      <c r="AP29" s="432">
        <v>1010</v>
      </c>
      <c r="AQ29" s="431"/>
      <c r="AR29" s="431"/>
      <c r="AS29" s="431"/>
      <c r="AT29" s="431"/>
      <c r="AU29" s="431"/>
      <c r="AV29" s="431"/>
      <c r="AW29" s="431"/>
      <c r="AX29" s="431"/>
      <c r="AY29" s="431"/>
      <c r="AZ29" s="431"/>
      <c r="BA29" s="431"/>
      <c r="BB29" s="431"/>
      <c r="BC29" s="431"/>
      <c r="BD29" s="431"/>
      <c r="BE29" s="431"/>
      <c r="BF29" s="431"/>
      <c r="BG29" s="431"/>
      <c r="BH29" s="431"/>
      <c r="BI29" s="431"/>
      <c r="BJ29" s="431"/>
      <c r="BK29" s="431"/>
      <c r="BL29" s="431"/>
      <c r="BM29" s="431"/>
      <c r="BN29" s="431"/>
      <c r="BO29" s="431"/>
      <c r="BP29" s="431"/>
      <c r="BQ29" s="431"/>
      <c r="BR29" s="431"/>
      <c r="BS29" s="431"/>
      <c r="BT29" s="431"/>
      <c r="BU29" s="431"/>
      <c r="BV29" s="431"/>
      <c r="BW29" s="431"/>
      <c r="BX29" s="431"/>
      <c r="BY29" s="431"/>
      <c r="BZ29" s="431"/>
      <c r="CA29" s="431"/>
      <c r="CB29" s="431"/>
      <c r="CC29" s="431"/>
      <c r="CD29" s="431"/>
      <c r="CE29" s="431"/>
      <c r="CF29" s="431"/>
      <c r="CG29" s="431"/>
      <c r="CH29" s="431"/>
      <c r="CI29" s="431"/>
      <c r="CJ29" s="431"/>
      <c r="CK29" s="431"/>
      <c r="CL29" s="431"/>
      <c r="CM29" s="431"/>
      <c r="CN29" s="431"/>
      <c r="CO29" s="431"/>
      <c r="CP29" s="431"/>
      <c r="CQ29" s="431"/>
      <c r="CR29" s="431"/>
      <c r="CS29" s="431"/>
      <c r="CT29" s="431"/>
      <c r="CU29" s="431"/>
      <c r="CV29" s="431"/>
      <c r="CW29" s="431"/>
      <c r="CX29" s="431"/>
      <c r="CY29" s="431"/>
      <c r="CZ29" s="431"/>
      <c r="DA29" s="431"/>
      <c r="DB29" s="431"/>
    </row>
    <row r="30" spans="1:106" ht="11.1" customHeight="1" x14ac:dyDescent="0.2">
      <c r="A30" s="430" t="s">
        <v>513</v>
      </c>
      <c r="B30" s="431"/>
      <c r="C30" s="431"/>
      <c r="D30" s="431"/>
      <c r="E30" s="433">
        <v>726</v>
      </c>
      <c r="F30" s="431"/>
      <c r="G30" s="431"/>
      <c r="H30" s="431"/>
      <c r="I30" s="431"/>
      <c r="J30" s="431"/>
      <c r="K30" s="431"/>
      <c r="L30" s="431"/>
      <c r="M30" s="431"/>
      <c r="N30" s="431"/>
      <c r="O30" s="431"/>
      <c r="P30" s="431"/>
      <c r="Q30" s="431"/>
      <c r="R30" s="431"/>
      <c r="S30" s="432">
        <v>3766</v>
      </c>
      <c r="T30" s="431"/>
      <c r="U30" s="431"/>
      <c r="V30" s="431"/>
      <c r="W30" s="431"/>
      <c r="X30" s="433">
        <v>836</v>
      </c>
      <c r="Y30" s="431"/>
      <c r="Z30" s="431"/>
      <c r="AA30" s="433">
        <v>919</v>
      </c>
      <c r="AB30" s="431"/>
      <c r="AC30" s="433">
        <v>336</v>
      </c>
      <c r="AD30" s="432">
        <v>1487</v>
      </c>
      <c r="AE30" s="433">
        <v>652</v>
      </c>
      <c r="AF30" s="431"/>
      <c r="AG30" s="433">
        <v>521</v>
      </c>
      <c r="AH30" s="433">
        <v>121</v>
      </c>
      <c r="AI30" s="433">
        <v>69</v>
      </c>
      <c r="AJ30" s="433">
        <v>230</v>
      </c>
      <c r="AK30" s="433">
        <v>977</v>
      </c>
      <c r="AL30" s="433">
        <v>615</v>
      </c>
      <c r="AM30" s="431"/>
      <c r="AN30" s="433">
        <v>561</v>
      </c>
      <c r="AO30" s="433">
        <v>684</v>
      </c>
      <c r="AP30" s="433">
        <v>292</v>
      </c>
      <c r="AQ30" s="433">
        <v>330</v>
      </c>
      <c r="AR30" s="433">
        <v>176</v>
      </c>
      <c r="AS30" s="433">
        <v>218</v>
      </c>
      <c r="AT30" s="433">
        <v>916</v>
      </c>
      <c r="AU30" s="433">
        <v>340</v>
      </c>
      <c r="AV30" s="433">
        <v>154</v>
      </c>
      <c r="AW30" s="433">
        <v>440</v>
      </c>
      <c r="AX30" s="433">
        <v>43</v>
      </c>
      <c r="AY30" s="433">
        <v>67</v>
      </c>
      <c r="AZ30" s="432">
        <v>1326</v>
      </c>
      <c r="BA30" s="433">
        <v>742</v>
      </c>
      <c r="BB30" s="433">
        <v>270</v>
      </c>
      <c r="BC30" s="433">
        <v>539</v>
      </c>
      <c r="BD30" s="433">
        <v>5</v>
      </c>
      <c r="BE30" s="433">
        <v>277</v>
      </c>
      <c r="BF30" s="431"/>
      <c r="BG30" s="431"/>
      <c r="BH30" s="431"/>
      <c r="BI30" s="431"/>
      <c r="BJ30" s="431"/>
      <c r="BK30" s="431"/>
      <c r="BL30" s="431"/>
      <c r="BM30" s="431"/>
      <c r="BN30" s="431"/>
      <c r="BO30" s="431"/>
      <c r="BP30" s="431"/>
      <c r="BQ30" s="431"/>
      <c r="BR30" s="431"/>
      <c r="BS30" s="431"/>
      <c r="BT30" s="431"/>
      <c r="BU30" s="431"/>
      <c r="BV30" s="431"/>
      <c r="BW30" s="431"/>
      <c r="BX30" s="431"/>
      <c r="BY30" s="431"/>
      <c r="BZ30" s="431"/>
      <c r="CA30" s="431"/>
      <c r="CB30" s="431"/>
      <c r="CC30" s="431"/>
      <c r="CD30" s="431"/>
      <c r="CE30" s="431"/>
      <c r="CF30" s="431"/>
      <c r="CG30" s="431"/>
      <c r="CH30" s="431"/>
      <c r="CI30" s="431"/>
      <c r="CJ30" s="431"/>
      <c r="CK30" s="431"/>
      <c r="CL30" s="431"/>
      <c r="CM30" s="431"/>
      <c r="CN30" s="431"/>
      <c r="CO30" s="431"/>
      <c r="CP30" s="431"/>
      <c r="CQ30" s="431"/>
      <c r="CR30" s="431"/>
      <c r="CS30" s="431"/>
      <c r="CT30" s="431"/>
      <c r="CU30" s="431"/>
      <c r="CV30" s="431"/>
      <c r="CW30" s="431"/>
      <c r="CX30" s="431"/>
      <c r="CY30" s="431"/>
      <c r="CZ30" s="431"/>
      <c r="DA30" s="431"/>
      <c r="DB30" s="431"/>
    </row>
    <row r="31" spans="1:106" ht="11.1" customHeight="1" x14ac:dyDescent="0.2">
      <c r="A31" s="430" t="s">
        <v>514</v>
      </c>
      <c r="B31" s="433">
        <v>602</v>
      </c>
      <c r="C31" s="432">
        <v>4172</v>
      </c>
      <c r="D31" s="431"/>
      <c r="E31" s="433">
        <v>626</v>
      </c>
      <c r="F31" s="431"/>
      <c r="G31" s="431"/>
      <c r="H31" s="431"/>
      <c r="I31" s="431"/>
      <c r="J31" s="431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3">
        <v>739</v>
      </c>
      <c r="W31" s="431"/>
      <c r="X31" s="433">
        <v>200</v>
      </c>
      <c r="Y31" s="431"/>
      <c r="Z31" s="431"/>
      <c r="AA31" s="431"/>
      <c r="AB31" s="431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1"/>
      <c r="AP31" s="431"/>
      <c r="AQ31" s="431"/>
      <c r="AR31" s="431"/>
      <c r="AS31" s="431"/>
      <c r="AT31" s="431"/>
      <c r="AU31" s="431"/>
      <c r="AV31" s="431"/>
      <c r="AW31" s="431"/>
      <c r="AX31" s="431"/>
      <c r="AY31" s="431"/>
      <c r="AZ31" s="431"/>
      <c r="BA31" s="431"/>
      <c r="BB31" s="431"/>
      <c r="BC31" s="431"/>
      <c r="BD31" s="431"/>
      <c r="BE31" s="431"/>
      <c r="BF31" s="431"/>
      <c r="BG31" s="431"/>
      <c r="BH31" s="431"/>
      <c r="BI31" s="431"/>
      <c r="BJ31" s="431"/>
      <c r="BK31" s="431"/>
      <c r="BL31" s="431"/>
      <c r="BM31" s="431"/>
      <c r="BN31" s="431"/>
      <c r="BO31" s="431"/>
      <c r="BP31" s="431"/>
      <c r="BQ31" s="431"/>
      <c r="BR31" s="431"/>
      <c r="BS31" s="431"/>
      <c r="BT31" s="431"/>
      <c r="BU31" s="431"/>
      <c r="BV31" s="431"/>
      <c r="BW31" s="431"/>
      <c r="BX31" s="431"/>
      <c r="BY31" s="431"/>
      <c r="BZ31" s="431"/>
      <c r="CA31" s="431"/>
      <c r="CB31" s="431"/>
      <c r="CC31" s="431"/>
      <c r="CD31" s="431"/>
      <c r="CE31" s="431"/>
      <c r="CF31" s="431"/>
      <c r="CG31" s="431"/>
      <c r="CH31" s="431"/>
      <c r="CI31" s="431"/>
      <c r="CJ31" s="431"/>
      <c r="CK31" s="431"/>
      <c r="CL31" s="431"/>
      <c r="CM31" s="431"/>
      <c r="CN31" s="431"/>
      <c r="CO31" s="431"/>
      <c r="CP31" s="431"/>
      <c r="CQ31" s="431"/>
      <c r="CR31" s="431"/>
      <c r="CS31" s="431"/>
      <c r="CT31" s="431"/>
      <c r="CU31" s="431"/>
      <c r="CV31" s="431"/>
      <c r="CW31" s="431"/>
      <c r="CX31" s="431"/>
      <c r="CY31" s="431"/>
      <c r="CZ31" s="431"/>
      <c r="DA31" s="431"/>
      <c r="DB31" s="431"/>
    </row>
    <row r="32" spans="1:106" ht="11.1" customHeight="1" x14ac:dyDescent="0.2">
      <c r="A32" s="430" t="s">
        <v>515</v>
      </c>
      <c r="B32" s="431"/>
      <c r="C32" s="431"/>
      <c r="D32" s="431"/>
      <c r="E32" s="431"/>
      <c r="F32" s="431"/>
      <c r="G32" s="431"/>
      <c r="H32" s="431"/>
      <c r="I32" s="432">
        <v>2711</v>
      </c>
      <c r="J32" s="433">
        <v>333</v>
      </c>
      <c r="K32" s="431"/>
      <c r="L32" s="431"/>
      <c r="M32" s="431"/>
      <c r="N32" s="431"/>
      <c r="O32" s="431"/>
      <c r="P32" s="431"/>
      <c r="Q32" s="431"/>
      <c r="R32" s="431"/>
      <c r="S32" s="431"/>
      <c r="T32" s="431"/>
      <c r="U32" s="431"/>
      <c r="V32" s="431"/>
      <c r="W32" s="431"/>
      <c r="X32" s="431"/>
      <c r="Y32" s="431"/>
      <c r="Z32" s="431"/>
      <c r="AA32" s="431"/>
      <c r="AB32" s="431"/>
      <c r="AC32" s="431"/>
      <c r="AD32" s="431"/>
      <c r="AE32" s="431"/>
      <c r="AF32" s="431"/>
      <c r="AG32" s="431"/>
      <c r="AH32" s="431"/>
      <c r="AI32" s="431"/>
      <c r="AJ32" s="431"/>
      <c r="AK32" s="431"/>
      <c r="AL32" s="431"/>
      <c r="AM32" s="431"/>
      <c r="AN32" s="431"/>
      <c r="AO32" s="431"/>
      <c r="AP32" s="431"/>
      <c r="AQ32" s="431"/>
      <c r="AR32" s="431"/>
      <c r="AS32" s="431"/>
      <c r="AT32" s="431"/>
      <c r="AU32" s="431"/>
      <c r="AV32" s="431"/>
      <c r="AW32" s="431"/>
      <c r="AX32" s="431"/>
      <c r="AY32" s="431"/>
      <c r="AZ32" s="431"/>
      <c r="BA32" s="431"/>
      <c r="BB32" s="431"/>
      <c r="BC32" s="431"/>
      <c r="BD32" s="431"/>
      <c r="BE32" s="431"/>
      <c r="BF32" s="431"/>
      <c r="BG32" s="431"/>
      <c r="BH32" s="431"/>
      <c r="BI32" s="431"/>
      <c r="BJ32" s="431"/>
      <c r="BK32" s="431"/>
      <c r="BL32" s="431"/>
      <c r="BM32" s="431"/>
      <c r="BN32" s="431"/>
      <c r="BO32" s="431"/>
      <c r="BP32" s="431"/>
      <c r="BQ32" s="431"/>
      <c r="BR32" s="431"/>
      <c r="BS32" s="431"/>
      <c r="BT32" s="431"/>
      <c r="BU32" s="431"/>
      <c r="BV32" s="431"/>
      <c r="BW32" s="431"/>
      <c r="BX32" s="431"/>
      <c r="BY32" s="431"/>
      <c r="BZ32" s="431"/>
      <c r="CA32" s="431"/>
      <c r="CB32" s="431"/>
      <c r="CC32" s="431"/>
      <c r="CD32" s="431"/>
      <c r="CE32" s="431"/>
      <c r="CF32" s="431"/>
      <c r="CG32" s="431"/>
      <c r="CH32" s="431"/>
      <c r="CI32" s="431"/>
      <c r="CJ32" s="431"/>
      <c r="CK32" s="431"/>
      <c r="CL32" s="431"/>
      <c r="CM32" s="431"/>
      <c r="CN32" s="431"/>
      <c r="CO32" s="431"/>
      <c r="CP32" s="431"/>
      <c r="CQ32" s="431"/>
      <c r="CR32" s="431"/>
      <c r="CS32" s="431"/>
      <c r="CT32" s="431"/>
      <c r="CU32" s="431"/>
      <c r="CV32" s="431"/>
      <c r="CW32" s="431"/>
      <c r="CX32" s="431"/>
      <c r="CY32" s="431"/>
      <c r="CZ32" s="431"/>
      <c r="DA32" s="431"/>
      <c r="DB32" s="432"/>
    </row>
    <row r="33" spans="1:106" ht="11.1" customHeight="1" x14ac:dyDescent="0.2">
      <c r="A33" s="430" t="s">
        <v>516</v>
      </c>
      <c r="B33" s="433">
        <v>595</v>
      </c>
      <c r="C33" s="431"/>
      <c r="D33" s="431"/>
      <c r="E33" s="433">
        <v>533</v>
      </c>
      <c r="F33" s="431"/>
      <c r="G33" s="431"/>
      <c r="H33" s="431"/>
      <c r="I33" s="431"/>
      <c r="J33" s="431"/>
      <c r="K33" s="431"/>
      <c r="L33" s="431"/>
      <c r="M33" s="431"/>
      <c r="N33" s="431"/>
      <c r="O33" s="431"/>
      <c r="P33" s="431"/>
      <c r="Q33" s="431"/>
      <c r="R33" s="431"/>
      <c r="S33" s="431"/>
      <c r="T33" s="431"/>
      <c r="U33" s="431"/>
      <c r="V33" s="431"/>
      <c r="W33" s="431"/>
      <c r="X33" s="431"/>
      <c r="Y33" s="431"/>
      <c r="Z33" s="431"/>
      <c r="AA33" s="431"/>
      <c r="AB33" s="431"/>
      <c r="AC33" s="431"/>
      <c r="AD33" s="431"/>
      <c r="AE33" s="431"/>
      <c r="AF33" s="431"/>
      <c r="AG33" s="431"/>
      <c r="AH33" s="431"/>
      <c r="AI33" s="431"/>
      <c r="AJ33" s="431"/>
      <c r="AK33" s="431"/>
      <c r="AL33" s="431"/>
      <c r="AM33" s="431"/>
      <c r="AN33" s="431"/>
      <c r="AO33" s="431"/>
      <c r="AP33" s="431"/>
      <c r="AQ33" s="431"/>
      <c r="AR33" s="431"/>
      <c r="AS33" s="431"/>
      <c r="AT33" s="431"/>
      <c r="AU33" s="431"/>
      <c r="AV33" s="431"/>
      <c r="AW33" s="431"/>
      <c r="AX33" s="431"/>
      <c r="AY33" s="431"/>
      <c r="AZ33" s="431"/>
      <c r="BA33" s="431"/>
      <c r="BB33" s="431"/>
      <c r="BC33" s="431"/>
      <c r="BD33" s="431"/>
      <c r="BE33" s="431"/>
      <c r="BF33" s="431"/>
      <c r="BG33" s="431"/>
      <c r="BH33" s="431"/>
      <c r="BI33" s="431"/>
      <c r="BJ33" s="431"/>
      <c r="BK33" s="431"/>
      <c r="BL33" s="431"/>
      <c r="BM33" s="431"/>
      <c r="BN33" s="431"/>
      <c r="BO33" s="431"/>
      <c r="BP33" s="431"/>
      <c r="BQ33" s="431"/>
      <c r="BR33" s="431"/>
      <c r="BS33" s="431"/>
      <c r="BT33" s="431"/>
      <c r="BU33" s="431"/>
      <c r="BV33" s="431"/>
      <c r="BW33" s="431"/>
      <c r="BX33" s="431"/>
      <c r="BY33" s="431"/>
      <c r="BZ33" s="431"/>
      <c r="CA33" s="431"/>
      <c r="CB33" s="431"/>
      <c r="CC33" s="431"/>
      <c r="CD33" s="431"/>
      <c r="CE33" s="431"/>
      <c r="CF33" s="431"/>
      <c r="CG33" s="431"/>
      <c r="CH33" s="431"/>
      <c r="CI33" s="431"/>
      <c r="CJ33" s="431"/>
      <c r="CK33" s="431"/>
      <c r="CL33" s="431"/>
      <c r="CM33" s="431"/>
      <c r="CN33" s="431"/>
      <c r="CO33" s="431"/>
      <c r="CP33" s="431"/>
      <c r="CQ33" s="431"/>
      <c r="CR33" s="431"/>
      <c r="CS33" s="431"/>
      <c r="CT33" s="431"/>
      <c r="CU33" s="431"/>
      <c r="CV33" s="431"/>
      <c r="CW33" s="431"/>
      <c r="CX33" s="431"/>
      <c r="CY33" s="431"/>
      <c r="CZ33" s="431"/>
      <c r="DA33" s="431"/>
      <c r="DB33" s="431"/>
    </row>
    <row r="34" spans="1:106" ht="11.1" customHeight="1" x14ac:dyDescent="0.2">
      <c r="A34" s="430" t="s">
        <v>517</v>
      </c>
      <c r="B34" s="432">
        <v>3866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431"/>
      <c r="P34" s="431"/>
      <c r="Q34" s="431"/>
      <c r="R34" s="432">
        <v>2237</v>
      </c>
      <c r="S34" s="431"/>
      <c r="T34" s="431"/>
      <c r="U34" s="431"/>
      <c r="V34" s="432">
        <v>1756</v>
      </c>
      <c r="W34" s="431"/>
      <c r="X34" s="431"/>
      <c r="Y34" s="431"/>
      <c r="Z34" s="431"/>
      <c r="AA34" s="431"/>
      <c r="AB34" s="431"/>
      <c r="AC34" s="431"/>
      <c r="AD34" s="433">
        <v>629</v>
      </c>
      <c r="AE34" s="431"/>
      <c r="AF34" s="431"/>
      <c r="AG34" s="431"/>
      <c r="AH34" s="431"/>
      <c r="AI34" s="431"/>
      <c r="AJ34" s="431"/>
      <c r="AK34" s="431"/>
      <c r="AL34" s="431"/>
      <c r="AM34" s="431"/>
      <c r="AN34" s="431"/>
      <c r="AO34" s="431"/>
      <c r="AP34" s="431"/>
      <c r="AQ34" s="431"/>
      <c r="AR34" s="431"/>
      <c r="AS34" s="431"/>
      <c r="AT34" s="431"/>
      <c r="AU34" s="431"/>
      <c r="AV34" s="431"/>
      <c r="AW34" s="431"/>
      <c r="AX34" s="431"/>
      <c r="AY34" s="431"/>
      <c r="AZ34" s="431"/>
      <c r="BA34" s="431"/>
      <c r="BB34" s="431"/>
      <c r="BC34" s="431"/>
      <c r="BD34" s="431"/>
      <c r="BE34" s="431"/>
      <c r="BF34" s="431"/>
      <c r="BG34" s="431"/>
      <c r="BH34" s="431"/>
      <c r="BI34" s="431"/>
      <c r="BJ34" s="431"/>
      <c r="BK34" s="431"/>
      <c r="BL34" s="431"/>
      <c r="BM34" s="431"/>
      <c r="BN34" s="431"/>
      <c r="BO34" s="431"/>
      <c r="BP34" s="431"/>
      <c r="BQ34" s="431"/>
      <c r="BR34" s="431"/>
      <c r="BS34" s="431"/>
      <c r="BT34" s="431"/>
      <c r="BU34" s="431"/>
      <c r="BV34" s="431"/>
      <c r="BW34" s="431"/>
      <c r="BX34" s="431"/>
      <c r="BY34" s="431"/>
      <c r="BZ34" s="431"/>
      <c r="CA34" s="431"/>
      <c r="CB34" s="431"/>
      <c r="CC34" s="431"/>
      <c r="CD34" s="431"/>
      <c r="CE34" s="431"/>
      <c r="CF34" s="431"/>
      <c r="CG34" s="431"/>
      <c r="CH34" s="431"/>
      <c r="CI34" s="431"/>
      <c r="CJ34" s="431"/>
      <c r="CK34" s="431"/>
      <c r="CL34" s="431"/>
      <c r="CM34" s="431"/>
      <c r="CN34" s="431"/>
      <c r="CO34" s="431"/>
      <c r="CP34" s="431"/>
      <c r="CQ34" s="431"/>
      <c r="CR34" s="431"/>
      <c r="CS34" s="431"/>
      <c r="CT34" s="431"/>
      <c r="CU34" s="431"/>
      <c r="CV34" s="431"/>
      <c r="CW34" s="431"/>
      <c r="CX34" s="431"/>
      <c r="CY34" s="431"/>
      <c r="CZ34" s="431"/>
      <c r="DA34" s="431"/>
      <c r="DB34" s="431"/>
    </row>
    <row r="35" spans="1:106" ht="11.1" customHeight="1" x14ac:dyDescent="0.2">
      <c r="A35" s="430" t="s">
        <v>518</v>
      </c>
      <c r="B35" s="431"/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31"/>
      <c r="O35" s="431"/>
      <c r="P35" s="431"/>
      <c r="Q35" s="431"/>
      <c r="R35" s="432">
        <v>2417</v>
      </c>
      <c r="S35" s="431"/>
      <c r="T35" s="431"/>
      <c r="U35" s="431"/>
      <c r="V35" s="432">
        <v>2459</v>
      </c>
      <c r="W35" s="431"/>
      <c r="X35" s="431"/>
      <c r="Y35" s="431"/>
      <c r="Z35" s="432">
        <v>1010</v>
      </c>
      <c r="AA35" s="431"/>
      <c r="AB35" s="431"/>
      <c r="AC35" s="433">
        <v>566</v>
      </c>
      <c r="AD35" s="432">
        <v>1244</v>
      </c>
      <c r="AE35" s="433">
        <v>757</v>
      </c>
      <c r="AF35" s="431"/>
      <c r="AG35" s="432">
        <v>1811</v>
      </c>
      <c r="AH35" s="433">
        <v>849</v>
      </c>
      <c r="AI35" s="433">
        <v>684</v>
      </c>
      <c r="AJ35" s="433">
        <v>540</v>
      </c>
      <c r="AK35" s="432">
        <v>2025</v>
      </c>
      <c r="AL35" s="433">
        <v>817</v>
      </c>
      <c r="AM35" s="433">
        <v>397</v>
      </c>
      <c r="AN35" s="433">
        <v>878</v>
      </c>
      <c r="AO35" s="432">
        <v>2297</v>
      </c>
      <c r="AP35" s="433">
        <v>887</v>
      </c>
      <c r="AQ35" s="433">
        <v>436</v>
      </c>
      <c r="AR35" s="433">
        <v>567</v>
      </c>
      <c r="AS35" s="432">
        <v>1120</v>
      </c>
      <c r="AT35" s="432">
        <v>1652</v>
      </c>
      <c r="AU35" s="433">
        <v>814</v>
      </c>
      <c r="AV35" s="433">
        <v>886</v>
      </c>
      <c r="AW35" s="433">
        <v>800</v>
      </c>
      <c r="AX35" s="433">
        <v>798</v>
      </c>
      <c r="AY35" s="433">
        <v>550</v>
      </c>
      <c r="AZ35" s="432">
        <v>2270</v>
      </c>
      <c r="BA35" s="432">
        <v>1683</v>
      </c>
      <c r="BB35" s="433">
        <v>458</v>
      </c>
      <c r="BC35" s="433">
        <v>626</v>
      </c>
      <c r="BD35" s="433">
        <v>689</v>
      </c>
      <c r="BE35" s="433">
        <v>712</v>
      </c>
      <c r="BF35" s="431"/>
      <c r="BG35" s="432">
        <v>1395</v>
      </c>
      <c r="BH35" s="431"/>
      <c r="BI35" s="431"/>
      <c r="BJ35" s="431"/>
      <c r="BK35" s="431"/>
      <c r="BL35" s="431"/>
      <c r="BM35" s="431"/>
      <c r="BN35" s="431"/>
      <c r="BO35" s="431"/>
      <c r="BP35" s="431"/>
      <c r="BQ35" s="431"/>
      <c r="BR35" s="431"/>
      <c r="BS35" s="431"/>
      <c r="BT35" s="431"/>
      <c r="BU35" s="431"/>
      <c r="BV35" s="431"/>
      <c r="BW35" s="431"/>
      <c r="BX35" s="431"/>
      <c r="BY35" s="431"/>
      <c r="BZ35" s="431"/>
      <c r="CA35" s="431"/>
      <c r="CB35" s="431"/>
      <c r="CC35" s="431"/>
      <c r="CD35" s="431"/>
      <c r="CE35" s="431"/>
      <c r="CF35" s="431"/>
      <c r="CG35" s="431"/>
      <c r="CH35" s="431"/>
      <c r="CI35" s="431"/>
      <c r="CJ35" s="431"/>
      <c r="CK35" s="431"/>
      <c r="CL35" s="431"/>
      <c r="CM35" s="431"/>
      <c r="CN35" s="431"/>
      <c r="CO35" s="431"/>
      <c r="CP35" s="431"/>
      <c r="CQ35" s="431"/>
      <c r="CR35" s="431"/>
      <c r="CS35" s="431"/>
      <c r="CT35" s="431"/>
      <c r="CU35" s="431"/>
      <c r="CV35" s="431"/>
      <c r="CW35" s="431"/>
      <c r="CX35" s="431"/>
      <c r="CY35" s="431"/>
      <c r="CZ35" s="431"/>
      <c r="DA35" s="431"/>
      <c r="DB35" s="431"/>
    </row>
    <row r="36" spans="1:106" ht="11.1" customHeight="1" x14ac:dyDescent="0.2">
      <c r="A36" s="430" t="s">
        <v>519</v>
      </c>
      <c r="B36" s="431"/>
      <c r="C36" s="431"/>
      <c r="D36" s="431"/>
      <c r="E36" s="431"/>
      <c r="F36" s="431"/>
      <c r="G36" s="431"/>
      <c r="H36" s="431"/>
      <c r="I36" s="431"/>
      <c r="J36" s="431"/>
      <c r="K36" s="431"/>
      <c r="L36" s="431"/>
      <c r="M36" s="431"/>
      <c r="N36" s="431"/>
      <c r="O36" s="431"/>
      <c r="P36" s="431"/>
      <c r="Q36" s="433">
        <v>288</v>
      </c>
      <c r="R36" s="431"/>
      <c r="S36" s="431"/>
      <c r="T36" s="431"/>
      <c r="U36" s="431"/>
      <c r="V36" s="431"/>
      <c r="W36" s="431"/>
      <c r="X36" s="431"/>
      <c r="Y36" s="431"/>
      <c r="Z36" s="431"/>
      <c r="AA36" s="431"/>
      <c r="AB36" s="431"/>
      <c r="AC36" s="431"/>
      <c r="AD36" s="431"/>
      <c r="AE36" s="431"/>
      <c r="AF36" s="431"/>
      <c r="AG36" s="431"/>
      <c r="AH36" s="431"/>
      <c r="AI36" s="431"/>
      <c r="AJ36" s="431"/>
      <c r="AK36" s="431"/>
      <c r="AL36" s="431"/>
      <c r="AM36" s="431"/>
      <c r="AN36" s="431"/>
      <c r="AO36" s="431"/>
      <c r="AP36" s="431"/>
      <c r="AQ36" s="431"/>
      <c r="AR36" s="431"/>
      <c r="AS36" s="431"/>
      <c r="AT36" s="431"/>
      <c r="AU36" s="431"/>
      <c r="AV36" s="431"/>
      <c r="AW36" s="431"/>
      <c r="AX36" s="431"/>
      <c r="AY36" s="431"/>
      <c r="AZ36" s="431"/>
      <c r="BA36" s="431"/>
      <c r="BB36" s="431"/>
      <c r="BC36" s="431"/>
      <c r="BD36" s="431"/>
      <c r="BE36" s="431"/>
      <c r="BF36" s="431"/>
      <c r="BG36" s="431"/>
      <c r="BH36" s="431"/>
      <c r="BI36" s="431"/>
      <c r="BJ36" s="431"/>
      <c r="BK36" s="431"/>
      <c r="BL36" s="431"/>
      <c r="BM36" s="431"/>
      <c r="BN36" s="431"/>
      <c r="BO36" s="431"/>
      <c r="BP36" s="431"/>
      <c r="BQ36" s="431"/>
      <c r="BR36" s="431"/>
      <c r="BS36" s="431"/>
      <c r="BT36" s="431"/>
      <c r="BU36" s="431"/>
      <c r="BV36" s="431"/>
      <c r="BW36" s="431"/>
      <c r="BX36" s="431"/>
      <c r="BY36" s="431"/>
      <c r="BZ36" s="431"/>
      <c r="CA36" s="431"/>
      <c r="CB36" s="431"/>
      <c r="CC36" s="431"/>
      <c r="CD36" s="431"/>
      <c r="CE36" s="431"/>
      <c r="CF36" s="431"/>
      <c r="CG36" s="431"/>
      <c r="CH36" s="431"/>
      <c r="CI36" s="431"/>
      <c r="CJ36" s="431"/>
      <c r="CK36" s="431"/>
      <c r="CL36" s="431"/>
      <c r="CM36" s="431"/>
      <c r="CN36" s="431"/>
      <c r="CO36" s="431"/>
      <c r="CP36" s="431"/>
      <c r="CQ36" s="431"/>
      <c r="CR36" s="431"/>
      <c r="CS36" s="431"/>
      <c r="CT36" s="431"/>
      <c r="CU36" s="431"/>
      <c r="CV36" s="431"/>
      <c r="CW36" s="431"/>
      <c r="CX36" s="431"/>
      <c r="CY36" s="431"/>
      <c r="CZ36" s="431"/>
      <c r="DA36" s="431"/>
      <c r="DB36" s="431"/>
    </row>
    <row r="37" spans="1:106" ht="11.1" customHeight="1" x14ac:dyDescent="0.2">
      <c r="A37" s="430" t="s">
        <v>520</v>
      </c>
      <c r="B37" s="431"/>
      <c r="C37" s="433">
        <v>715</v>
      </c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  <c r="O37" s="431"/>
      <c r="P37" s="431"/>
      <c r="Q37" s="433">
        <v>485</v>
      </c>
      <c r="R37" s="431"/>
      <c r="S37" s="431"/>
      <c r="T37" s="431"/>
      <c r="U37" s="431"/>
      <c r="V37" s="431"/>
      <c r="W37" s="431"/>
      <c r="X37" s="431"/>
      <c r="Y37" s="431"/>
      <c r="Z37" s="431"/>
      <c r="AA37" s="431"/>
      <c r="AB37" s="431"/>
      <c r="AC37" s="431"/>
      <c r="AD37" s="431"/>
      <c r="AE37" s="431"/>
      <c r="AF37" s="431"/>
      <c r="AG37" s="431"/>
      <c r="AH37" s="431"/>
      <c r="AI37" s="431"/>
      <c r="AJ37" s="431"/>
      <c r="AK37" s="431"/>
      <c r="AL37" s="431"/>
      <c r="AM37" s="431"/>
      <c r="AN37" s="431"/>
      <c r="AO37" s="431"/>
      <c r="AP37" s="431"/>
      <c r="AQ37" s="431"/>
      <c r="AR37" s="431"/>
      <c r="AS37" s="431"/>
      <c r="AT37" s="431"/>
      <c r="AU37" s="431"/>
      <c r="AV37" s="431"/>
      <c r="AW37" s="431"/>
      <c r="AX37" s="431"/>
      <c r="AY37" s="431"/>
      <c r="AZ37" s="431"/>
      <c r="BA37" s="431"/>
      <c r="BB37" s="431"/>
      <c r="BC37" s="431"/>
      <c r="BD37" s="431"/>
      <c r="BE37" s="431"/>
      <c r="BF37" s="431"/>
      <c r="BG37" s="431"/>
      <c r="BH37" s="431"/>
      <c r="BI37" s="431"/>
      <c r="BJ37" s="431"/>
      <c r="BK37" s="431"/>
      <c r="BL37" s="431"/>
      <c r="BM37" s="431"/>
      <c r="BN37" s="431"/>
      <c r="BO37" s="431"/>
      <c r="BP37" s="431"/>
      <c r="BQ37" s="431"/>
      <c r="BR37" s="431"/>
      <c r="BS37" s="431"/>
      <c r="BT37" s="431"/>
      <c r="BU37" s="431"/>
      <c r="BV37" s="431"/>
      <c r="BW37" s="431"/>
      <c r="BX37" s="431"/>
      <c r="BY37" s="431"/>
      <c r="BZ37" s="431"/>
      <c r="CA37" s="431"/>
      <c r="CB37" s="431"/>
      <c r="CC37" s="431"/>
      <c r="CD37" s="431"/>
      <c r="CE37" s="431"/>
      <c r="CF37" s="431"/>
      <c r="CG37" s="431"/>
      <c r="CH37" s="431"/>
      <c r="CI37" s="431"/>
      <c r="CJ37" s="431"/>
      <c r="CK37" s="431"/>
      <c r="CL37" s="431"/>
      <c r="CM37" s="431"/>
      <c r="CN37" s="431"/>
      <c r="CO37" s="431"/>
      <c r="CP37" s="431"/>
      <c r="CQ37" s="431"/>
      <c r="CR37" s="431"/>
      <c r="CS37" s="431"/>
      <c r="CT37" s="431"/>
      <c r="CU37" s="431"/>
      <c r="CV37" s="431"/>
      <c r="CW37" s="431"/>
      <c r="CX37" s="431"/>
      <c r="CY37" s="431"/>
      <c r="CZ37" s="431"/>
      <c r="DA37" s="431"/>
      <c r="DB37" s="431"/>
    </row>
    <row r="38" spans="1:106" ht="11.1" customHeight="1" x14ac:dyDescent="0.2">
      <c r="A38" s="430" t="s">
        <v>521</v>
      </c>
      <c r="B38" s="432">
        <v>2510</v>
      </c>
      <c r="C38" s="431"/>
      <c r="D38" s="431"/>
      <c r="E38" s="432">
        <v>2090</v>
      </c>
      <c r="F38" s="431"/>
      <c r="G38" s="431"/>
      <c r="H38" s="431"/>
      <c r="I38" s="431"/>
      <c r="J38" s="431"/>
      <c r="K38" s="431"/>
      <c r="L38" s="431"/>
      <c r="M38" s="431"/>
      <c r="N38" s="431"/>
      <c r="O38" s="431"/>
      <c r="P38" s="431"/>
      <c r="Q38" s="432">
        <v>8823</v>
      </c>
      <c r="R38" s="433">
        <v>7</v>
      </c>
      <c r="S38" s="431"/>
      <c r="T38" s="431"/>
      <c r="U38" s="431"/>
      <c r="V38" s="432">
        <v>1619</v>
      </c>
      <c r="W38" s="431"/>
      <c r="X38" s="431"/>
      <c r="Y38" s="431"/>
      <c r="Z38" s="431"/>
      <c r="AA38" s="431"/>
      <c r="AB38" s="431"/>
      <c r="AC38" s="433">
        <v>175</v>
      </c>
      <c r="AD38" s="432">
        <v>1939</v>
      </c>
      <c r="AE38" s="433">
        <v>626</v>
      </c>
      <c r="AF38" s="431"/>
      <c r="AG38" s="433">
        <v>157</v>
      </c>
      <c r="AH38" s="431"/>
      <c r="AI38" s="431"/>
      <c r="AJ38" s="431"/>
      <c r="AK38" s="431"/>
      <c r="AL38" s="431"/>
      <c r="AM38" s="431"/>
      <c r="AN38" s="431"/>
      <c r="AO38" s="433">
        <v>68</v>
      </c>
      <c r="AP38" s="431"/>
      <c r="AQ38" s="433">
        <v>105</v>
      </c>
      <c r="AR38" s="433">
        <v>193</v>
      </c>
      <c r="AS38" s="433">
        <v>43</v>
      </c>
      <c r="AT38" s="432">
        <v>1052</v>
      </c>
      <c r="AU38" s="433">
        <v>171</v>
      </c>
      <c r="AV38" s="431"/>
      <c r="AW38" s="431"/>
      <c r="AX38" s="431"/>
      <c r="AY38" s="431"/>
      <c r="AZ38" s="433">
        <v>280</v>
      </c>
      <c r="BA38" s="433">
        <v>257</v>
      </c>
      <c r="BB38" s="433">
        <v>119</v>
      </c>
      <c r="BC38" s="431"/>
      <c r="BD38" s="431"/>
      <c r="BE38" s="433">
        <v>107</v>
      </c>
      <c r="BF38" s="431"/>
      <c r="BG38" s="433">
        <v>56</v>
      </c>
      <c r="BH38" s="431"/>
      <c r="BI38" s="431"/>
      <c r="BJ38" s="431"/>
      <c r="BK38" s="431"/>
      <c r="BL38" s="431"/>
      <c r="BM38" s="431"/>
      <c r="BN38" s="431"/>
      <c r="BO38" s="431"/>
      <c r="BP38" s="431"/>
      <c r="BQ38" s="431"/>
      <c r="BR38" s="431"/>
      <c r="BS38" s="431"/>
      <c r="BT38" s="431"/>
      <c r="BU38" s="431"/>
      <c r="BV38" s="431"/>
      <c r="BW38" s="431"/>
      <c r="BX38" s="431"/>
      <c r="BY38" s="431"/>
      <c r="BZ38" s="431"/>
      <c r="CA38" s="431"/>
      <c r="CB38" s="431"/>
      <c r="CC38" s="431"/>
      <c r="CD38" s="431"/>
      <c r="CE38" s="431"/>
      <c r="CF38" s="431"/>
      <c r="CG38" s="431"/>
      <c r="CH38" s="431"/>
      <c r="CI38" s="431"/>
      <c r="CJ38" s="431"/>
      <c r="CK38" s="431"/>
      <c r="CL38" s="431"/>
      <c r="CM38" s="431"/>
      <c r="CN38" s="431"/>
      <c r="CO38" s="431"/>
      <c r="CP38" s="431"/>
      <c r="CQ38" s="431"/>
      <c r="CR38" s="431"/>
      <c r="CS38" s="431"/>
      <c r="CT38" s="431"/>
      <c r="CU38" s="431"/>
      <c r="CV38" s="431"/>
      <c r="CW38" s="431"/>
      <c r="CX38" s="431"/>
      <c r="CY38" s="431"/>
      <c r="CZ38" s="431"/>
      <c r="DA38" s="431"/>
      <c r="DB38" s="431"/>
    </row>
    <row r="39" spans="1:106" ht="11.1" customHeight="1" x14ac:dyDescent="0.2">
      <c r="A39" s="430" t="s">
        <v>522</v>
      </c>
      <c r="B39" s="432">
        <v>1395</v>
      </c>
      <c r="C39" s="432">
        <v>2149</v>
      </c>
      <c r="D39" s="431"/>
      <c r="E39" s="433">
        <v>25</v>
      </c>
      <c r="F39" s="431"/>
      <c r="G39" s="431"/>
      <c r="H39" s="431"/>
      <c r="I39" s="431"/>
      <c r="J39" s="431"/>
      <c r="K39" s="431"/>
      <c r="L39" s="431"/>
      <c r="M39" s="431"/>
      <c r="N39" s="431"/>
      <c r="O39" s="431"/>
      <c r="P39" s="431"/>
      <c r="Q39" s="432">
        <v>1559</v>
      </c>
      <c r="R39" s="431"/>
      <c r="S39" s="431"/>
      <c r="T39" s="431"/>
      <c r="U39" s="431"/>
      <c r="V39" s="433">
        <v>699</v>
      </c>
      <c r="W39" s="431"/>
      <c r="X39" s="431"/>
      <c r="Y39" s="431"/>
      <c r="Z39" s="433">
        <v>343</v>
      </c>
      <c r="AA39" s="431"/>
      <c r="AB39" s="431"/>
      <c r="AC39" s="433">
        <v>127</v>
      </c>
      <c r="AD39" s="433">
        <v>751</v>
      </c>
      <c r="AE39" s="433">
        <v>418</v>
      </c>
      <c r="AF39" s="431"/>
      <c r="AG39" s="431"/>
      <c r="AH39" s="431"/>
      <c r="AI39" s="431"/>
      <c r="AJ39" s="431"/>
      <c r="AK39" s="431"/>
      <c r="AL39" s="433">
        <v>188</v>
      </c>
      <c r="AM39" s="431"/>
      <c r="AN39" s="431"/>
      <c r="AO39" s="431"/>
      <c r="AP39" s="433">
        <v>100</v>
      </c>
      <c r="AQ39" s="431"/>
      <c r="AR39" s="431"/>
      <c r="AS39" s="431"/>
      <c r="AT39" s="431"/>
      <c r="AU39" s="431"/>
      <c r="AV39" s="431"/>
      <c r="AW39" s="431"/>
      <c r="AX39" s="431"/>
      <c r="AY39" s="431"/>
      <c r="AZ39" s="431"/>
      <c r="BA39" s="431"/>
      <c r="BB39" s="431"/>
      <c r="BC39" s="431"/>
      <c r="BD39" s="431"/>
      <c r="BE39" s="431"/>
      <c r="BF39" s="431"/>
      <c r="BG39" s="433">
        <v>32</v>
      </c>
      <c r="BH39" s="431"/>
      <c r="BI39" s="431"/>
      <c r="BJ39" s="431"/>
      <c r="BK39" s="431"/>
      <c r="BL39" s="431"/>
      <c r="BM39" s="431"/>
      <c r="BN39" s="431"/>
      <c r="BO39" s="431"/>
      <c r="BP39" s="431"/>
      <c r="BQ39" s="431"/>
      <c r="BR39" s="431"/>
      <c r="BS39" s="431"/>
      <c r="BT39" s="431"/>
      <c r="BU39" s="431"/>
      <c r="BV39" s="431"/>
      <c r="BW39" s="431"/>
      <c r="BX39" s="431"/>
      <c r="BY39" s="431"/>
      <c r="BZ39" s="431"/>
      <c r="CA39" s="431"/>
      <c r="CB39" s="431"/>
      <c r="CC39" s="431"/>
      <c r="CD39" s="431"/>
      <c r="CE39" s="431"/>
      <c r="CF39" s="431"/>
      <c r="CG39" s="431"/>
      <c r="CH39" s="431"/>
      <c r="CI39" s="431"/>
      <c r="CJ39" s="431"/>
      <c r="CK39" s="431"/>
      <c r="CL39" s="431"/>
      <c r="CM39" s="431"/>
      <c r="CN39" s="431"/>
      <c r="CO39" s="431"/>
      <c r="CP39" s="431"/>
      <c r="CQ39" s="431"/>
      <c r="CR39" s="431"/>
      <c r="CS39" s="431"/>
      <c r="CT39" s="431"/>
      <c r="CU39" s="431"/>
      <c r="CV39" s="431"/>
      <c r="CW39" s="431"/>
      <c r="CX39" s="431"/>
      <c r="CY39" s="431"/>
      <c r="CZ39" s="431"/>
      <c r="DA39" s="431"/>
      <c r="DB39" s="431"/>
    </row>
    <row r="40" spans="1:106" ht="11.1" customHeight="1" x14ac:dyDescent="0.2">
      <c r="A40" s="430" t="s">
        <v>523</v>
      </c>
      <c r="B40" s="432">
        <v>2693</v>
      </c>
      <c r="C40" s="432">
        <v>2303</v>
      </c>
      <c r="D40" s="431"/>
      <c r="E40" s="433">
        <v>5</v>
      </c>
      <c r="F40" s="431"/>
      <c r="G40" s="431"/>
      <c r="H40" s="431"/>
      <c r="I40" s="431"/>
      <c r="J40" s="431"/>
      <c r="K40" s="431"/>
      <c r="L40" s="431"/>
      <c r="M40" s="431"/>
      <c r="N40" s="431"/>
      <c r="O40" s="431"/>
      <c r="P40" s="431"/>
      <c r="Q40" s="432">
        <v>3021</v>
      </c>
      <c r="R40" s="432">
        <v>2892</v>
      </c>
      <c r="S40" s="431"/>
      <c r="T40" s="431"/>
      <c r="U40" s="431"/>
      <c r="V40" s="432">
        <v>1403</v>
      </c>
      <c r="W40" s="431"/>
      <c r="X40" s="431"/>
      <c r="Y40" s="431"/>
      <c r="Z40" s="432">
        <v>1056</v>
      </c>
      <c r="AA40" s="431"/>
      <c r="AB40" s="431"/>
      <c r="AC40" s="433">
        <v>343</v>
      </c>
      <c r="AD40" s="432">
        <v>2904</v>
      </c>
      <c r="AE40" s="432">
        <v>1012</v>
      </c>
      <c r="AF40" s="431"/>
      <c r="AG40" s="432">
        <v>1423</v>
      </c>
      <c r="AH40" s="433">
        <v>438</v>
      </c>
      <c r="AI40" s="433">
        <v>529</v>
      </c>
      <c r="AJ40" s="433">
        <v>461</v>
      </c>
      <c r="AK40" s="432">
        <v>1688</v>
      </c>
      <c r="AL40" s="432">
        <v>1024</v>
      </c>
      <c r="AM40" s="433">
        <v>159</v>
      </c>
      <c r="AN40" s="433">
        <v>858</v>
      </c>
      <c r="AO40" s="432">
        <v>1575</v>
      </c>
      <c r="AP40" s="433">
        <v>890</v>
      </c>
      <c r="AQ40" s="433">
        <v>492</v>
      </c>
      <c r="AR40" s="433">
        <v>812</v>
      </c>
      <c r="AS40" s="432">
        <v>1478</v>
      </c>
      <c r="AT40" s="432">
        <v>1419</v>
      </c>
      <c r="AU40" s="433">
        <v>519</v>
      </c>
      <c r="AV40" s="433">
        <v>906</v>
      </c>
      <c r="AW40" s="433">
        <v>743</v>
      </c>
      <c r="AX40" s="433">
        <v>963</v>
      </c>
      <c r="AY40" s="433">
        <v>415</v>
      </c>
      <c r="AZ40" s="432">
        <v>1870</v>
      </c>
      <c r="BA40" s="432">
        <v>1428</v>
      </c>
      <c r="BB40" s="433">
        <v>614</v>
      </c>
      <c r="BC40" s="433">
        <v>530</v>
      </c>
      <c r="BD40" s="433">
        <v>629</v>
      </c>
      <c r="BE40" s="433">
        <v>490</v>
      </c>
      <c r="BF40" s="431"/>
      <c r="BG40" s="433">
        <v>734</v>
      </c>
      <c r="BH40" s="431"/>
      <c r="BI40" s="431"/>
      <c r="BJ40" s="431"/>
      <c r="BK40" s="431"/>
      <c r="BL40" s="431"/>
      <c r="BM40" s="431"/>
      <c r="BN40" s="431"/>
      <c r="BO40" s="431"/>
      <c r="BP40" s="431"/>
      <c r="BQ40" s="431"/>
      <c r="BR40" s="431"/>
      <c r="BS40" s="431"/>
      <c r="BT40" s="431"/>
      <c r="BU40" s="431"/>
      <c r="BV40" s="431"/>
      <c r="BW40" s="431"/>
      <c r="BX40" s="431"/>
      <c r="BY40" s="431"/>
      <c r="BZ40" s="431"/>
      <c r="CA40" s="431"/>
      <c r="CB40" s="431"/>
      <c r="CC40" s="431"/>
      <c r="CD40" s="431"/>
      <c r="CE40" s="431"/>
      <c r="CF40" s="431"/>
      <c r="CG40" s="431"/>
      <c r="CH40" s="431"/>
      <c r="CI40" s="431"/>
      <c r="CJ40" s="431"/>
      <c r="CK40" s="431"/>
      <c r="CL40" s="431"/>
      <c r="CM40" s="431"/>
      <c r="CN40" s="431"/>
      <c r="CO40" s="431"/>
      <c r="CP40" s="431"/>
      <c r="CQ40" s="431"/>
      <c r="CR40" s="431"/>
      <c r="CS40" s="431"/>
      <c r="CT40" s="431"/>
      <c r="CU40" s="431"/>
      <c r="CV40" s="431"/>
      <c r="CW40" s="431"/>
      <c r="CX40" s="431"/>
      <c r="CY40" s="431"/>
      <c r="CZ40" s="431"/>
      <c r="DA40" s="431"/>
      <c r="DB40" s="431"/>
    </row>
    <row r="41" spans="1:106" ht="11.1" customHeight="1" x14ac:dyDescent="0.2">
      <c r="A41" s="430" t="s">
        <v>524</v>
      </c>
      <c r="B41" s="431"/>
      <c r="C41" s="431"/>
      <c r="D41" s="431"/>
      <c r="E41" s="431"/>
      <c r="F41" s="431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3">
        <v>96</v>
      </c>
      <c r="R41" s="431"/>
      <c r="S41" s="431"/>
      <c r="T41" s="431"/>
      <c r="U41" s="431"/>
      <c r="V41" s="431"/>
      <c r="W41" s="431"/>
      <c r="X41" s="431"/>
      <c r="Y41" s="431"/>
      <c r="Z41" s="431"/>
      <c r="AA41" s="431"/>
      <c r="AB41" s="431"/>
      <c r="AC41" s="431"/>
      <c r="AD41" s="431"/>
      <c r="AE41" s="431"/>
      <c r="AF41" s="431"/>
      <c r="AG41" s="431"/>
      <c r="AH41" s="431"/>
      <c r="AI41" s="431"/>
      <c r="AJ41" s="431"/>
      <c r="AK41" s="431"/>
      <c r="AL41" s="431"/>
      <c r="AM41" s="431"/>
      <c r="AN41" s="431"/>
      <c r="AO41" s="431"/>
      <c r="AP41" s="431"/>
      <c r="AQ41" s="431"/>
      <c r="AR41" s="431"/>
      <c r="AS41" s="431"/>
      <c r="AT41" s="431"/>
      <c r="AU41" s="431"/>
      <c r="AV41" s="431"/>
      <c r="AW41" s="431"/>
      <c r="AX41" s="431"/>
      <c r="AY41" s="431"/>
      <c r="AZ41" s="431"/>
      <c r="BA41" s="431"/>
      <c r="BB41" s="431"/>
      <c r="BC41" s="431"/>
      <c r="BD41" s="431"/>
      <c r="BE41" s="431"/>
      <c r="BF41" s="431"/>
      <c r="BG41" s="431"/>
      <c r="BH41" s="431"/>
      <c r="BI41" s="431"/>
      <c r="BJ41" s="431"/>
      <c r="BK41" s="431"/>
      <c r="BL41" s="431"/>
      <c r="BM41" s="431"/>
      <c r="BN41" s="431"/>
      <c r="BO41" s="431"/>
      <c r="BP41" s="431"/>
      <c r="BQ41" s="431"/>
      <c r="BR41" s="431"/>
      <c r="BS41" s="431"/>
      <c r="BT41" s="431"/>
      <c r="BU41" s="431"/>
      <c r="BV41" s="431"/>
      <c r="BW41" s="431"/>
      <c r="BX41" s="431"/>
      <c r="BY41" s="431"/>
      <c r="BZ41" s="431"/>
      <c r="CA41" s="431"/>
      <c r="CB41" s="431"/>
      <c r="CC41" s="431"/>
      <c r="CD41" s="431"/>
      <c r="CE41" s="431"/>
      <c r="CF41" s="431"/>
      <c r="CG41" s="431"/>
      <c r="CH41" s="431"/>
      <c r="CI41" s="431"/>
      <c r="CJ41" s="431"/>
      <c r="CK41" s="431"/>
      <c r="CL41" s="431"/>
      <c r="CM41" s="431"/>
      <c r="CN41" s="431"/>
      <c r="CO41" s="431"/>
      <c r="CP41" s="431"/>
      <c r="CQ41" s="431"/>
      <c r="CR41" s="431"/>
      <c r="CS41" s="431"/>
      <c r="CT41" s="431"/>
      <c r="CU41" s="431"/>
      <c r="CV41" s="431"/>
      <c r="CW41" s="431"/>
      <c r="CX41" s="431"/>
      <c r="CY41" s="431"/>
      <c r="CZ41" s="431"/>
      <c r="DA41" s="431"/>
      <c r="DB41" s="431"/>
    </row>
    <row r="42" spans="1:106" ht="11.1" customHeight="1" x14ac:dyDescent="0.2">
      <c r="A42" s="430" t="s">
        <v>526</v>
      </c>
      <c r="B42" s="431"/>
      <c r="C42" s="431"/>
      <c r="D42" s="431"/>
      <c r="E42" s="432">
        <v>1019</v>
      </c>
      <c r="F42" s="431"/>
      <c r="G42" s="431"/>
      <c r="H42" s="431"/>
      <c r="I42" s="431"/>
      <c r="J42" s="431"/>
      <c r="K42" s="431"/>
      <c r="L42" s="431"/>
      <c r="M42" s="431"/>
      <c r="N42" s="431"/>
      <c r="O42" s="431"/>
      <c r="P42" s="431"/>
      <c r="Q42" s="432">
        <v>1246</v>
      </c>
      <c r="R42" s="431"/>
      <c r="S42" s="431"/>
      <c r="T42" s="431"/>
      <c r="U42" s="431"/>
      <c r="V42" s="431"/>
      <c r="W42" s="431"/>
      <c r="X42" s="431"/>
      <c r="Y42" s="431"/>
      <c r="Z42" s="431"/>
      <c r="AA42" s="431"/>
      <c r="AB42" s="431"/>
      <c r="AC42" s="431"/>
      <c r="AD42" s="431"/>
      <c r="AE42" s="431"/>
      <c r="AF42" s="431"/>
      <c r="AG42" s="431"/>
      <c r="AH42" s="431"/>
      <c r="AI42" s="431"/>
      <c r="AJ42" s="431"/>
      <c r="AK42" s="431"/>
      <c r="AL42" s="431"/>
      <c r="AM42" s="431"/>
      <c r="AN42" s="431"/>
      <c r="AO42" s="431"/>
      <c r="AP42" s="431"/>
      <c r="AQ42" s="431"/>
      <c r="AR42" s="431"/>
      <c r="AS42" s="431"/>
      <c r="AT42" s="431"/>
      <c r="AU42" s="431"/>
      <c r="AV42" s="431"/>
      <c r="AW42" s="431"/>
      <c r="AX42" s="431"/>
      <c r="AY42" s="431"/>
      <c r="AZ42" s="431"/>
      <c r="BA42" s="431"/>
      <c r="BB42" s="431"/>
      <c r="BC42" s="431"/>
      <c r="BD42" s="431"/>
      <c r="BE42" s="431"/>
      <c r="BF42" s="431"/>
      <c r="BG42" s="431"/>
      <c r="BH42" s="431"/>
      <c r="BI42" s="431"/>
      <c r="BJ42" s="431"/>
      <c r="BK42" s="431"/>
      <c r="BL42" s="431"/>
      <c r="BM42" s="431"/>
      <c r="BN42" s="431"/>
      <c r="BO42" s="431"/>
      <c r="BP42" s="431"/>
      <c r="BQ42" s="431"/>
      <c r="BR42" s="431"/>
      <c r="BS42" s="431"/>
      <c r="BT42" s="431"/>
      <c r="BU42" s="431"/>
      <c r="BV42" s="431"/>
      <c r="BW42" s="431"/>
      <c r="BX42" s="431"/>
      <c r="BY42" s="431"/>
      <c r="BZ42" s="431"/>
      <c r="CA42" s="431"/>
      <c r="CB42" s="431"/>
      <c r="CC42" s="431"/>
      <c r="CD42" s="431"/>
      <c r="CE42" s="431"/>
      <c r="CF42" s="431"/>
      <c r="CG42" s="431"/>
      <c r="CH42" s="431"/>
      <c r="CI42" s="431"/>
      <c r="CJ42" s="431"/>
      <c r="CK42" s="431"/>
      <c r="CL42" s="431"/>
      <c r="CM42" s="431"/>
      <c r="CN42" s="431"/>
      <c r="CO42" s="431"/>
      <c r="CP42" s="431"/>
      <c r="CQ42" s="431"/>
      <c r="CR42" s="431"/>
      <c r="CS42" s="431"/>
      <c r="CT42" s="431"/>
      <c r="CU42" s="431"/>
      <c r="CV42" s="431"/>
      <c r="CW42" s="431"/>
      <c r="CX42" s="431"/>
      <c r="CY42" s="431"/>
      <c r="CZ42" s="431"/>
      <c r="DA42" s="431"/>
      <c r="DB42" s="431"/>
    </row>
    <row r="43" spans="1:106" ht="11.1" customHeight="1" x14ac:dyDescent="0.2">
      <c r="A43" s="430" t="s">
        <v>527</v>
      </c>
      <c r="B43" s="433">
        <v>436</v>
      </c>
      <c r="C43" s="432">
        <v>1401</v>
      </c>
      <c r="D43" s="431"/>
      <c r="E43" s="431"/>
      <c r="F43" s="431"/>
      <c r="G43" s="431"/>
      <c r="H43" s="4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3">
        <v>6</v>
      </c>
      <c r="W43" s="431"/>
      <c r="X43" s="431"/>
      <c r="Y43" s="431"/>
      <c r="Z43" s="433">
        <v>248</v>
      </c>
      <c r="AA43" s="431"/>
      <c r="AB43" s="431"/>
      <c r="AC43" s="431"/>
      <c r="AD43" s="431"/>
      <c r="AE43" s="431"/>
      <c r="AF43" s="431"/>
      <c r="AG43" s="431"/>
      <c r="AH43" s="431"/>
      <c r="AI43" s="431"/>
      <c r="AJ43" s="431"/>
      <c r="AK43" s="431"/>
      <c r="AL43" s="431"/>
      <c r="AM43" s="431"/>
      <c r="AN43" s="431"/>
      <c r="AO43" s="433">
        <v>74</v>
      </c>
      <c r="AP43" s="431"/>
      <c r="AQ43" s="431"/>
      <c r="AR43" s="431"/>
      <c r="AS43" s="431"/>
      <c r="AT43" s="431"/>
      <c r="AU43" s="431"/>
      <c r="AV43" s="431"/>
      <c r="AW43" s="431"/>
      <c r="AX43" s="431"/>
      <c r="AY43" s="431"/>
      <c r="AZ43" s="431"/>
      <c r="BA43" s="431"/>
      <c r="BB43" s="431"/>
      <c r="BC43" s="431"/>
      <c r="BD43" s="431"/>
      <c r="BE43" s="431"/>
      <c r="BF43" s="431"/>
      <c r="BG43" s="433">
        <v>119</v>
      </c>
      <c r="BH43" s="431"/>
      <c r="BI43" s="431"/>
      <c r="BJ43" s="431"/>
      <c r="BK43" s="431"/>
      <c r="BL43" s="431"/>
      <c r="BM43" s="431"/>
      <c r="BN43" s="431"/>
      <c r="BO43" s="431"/>
      <c r="BP43" s="431"/>
      <c r="BQ43" s="431"/>
      <c r="BR43" s="431"/>
      <c r="BS43" s="431"/>
      <c r="BT43" s="431"/>
      <c r="BU43" s="431"/>
      <c r="BV43" s="431"/>
      <c r="BW43" s="431"/>
      <c r="BX43" s="431"/>
      <c r="BY43" s="431"/>
      <c r="BZ43" s="431"/>
      <c r="CA43" s="431"/>
      <c r="CB43" s="431"/>
      <c r="CC43" s="431"/>
      <c r="CD43" s="431"/>
      <c r="CE43" s="431"/>
      <c r="CF43" s="431"/>
      <c r="CG43" s="431"/>
      <c r="CH43" s="431"/>
      <c r="CI43" s="431"/>
      <c r="CJ43" s="431"/>
      <c r="CK43" s="431"/>
      <c r="CL43" s="431"/>
      <c r="CM43" s="431"/>
      <c r="CN43" s="431"/>
      <c r="CO43" s="431"/>
      <c r="CP43" s="431"/>
      <c r="CQ43" s="431"/>
      <c r="CR43" s="431"/>
      <c r="CS43" s="431"/>
      <c r="CT43" s="431"/>
      <c r="CU43" s="431"/>
      <c r="CV43" s="431"/>
      <c r="CW43" s="431"/>
      <c r="CX43" s="431"/>
      <c r="CY43" s="431"/>
      <c r="CZ43" s="431"/>
      <c r="DA43" s="431"/>
      <c r="DB43" s="431"/>
    </row>
    <row r="44" spans="1:106" s="425" customFormat="1" ht="11.1" customHeight="1" x14ac:dyDescent="0.2">
      <c r="A44" s="430"/>
      <c r="B44" s="434"/>
      <c r="C44" s="434"/>
      <c r="D44" s="434"/>
      <c r="E44" s="434"/>
      <c r="F44" s="434"/>
      <c r="G44" s="434"/>
      <c r="H44" s="434"/>
      <c r="I44" s="434"/>
      <c r="J44" s="434"/>
      <c r="K44" s="434"/>
      <c r="L44" s="434"/>
      <c r="M44" s="434"/>
      <c r="N44" s="434"/>
      <c r="O44" s="434"/>
      <c r="P44" s="434"/>
      <c r="Q44" s="434"/>
      <c r="R44" s="434"/>
      <c r="S44" s="434"/>
      <c r="T44" s="434"/>
      <c r="U44" s="434"/>
      <c r="V44" s="434"/>
      <c r="W44" s="434"/>
      <c r="X44" s="434"/>
      <c r="Y44" s="434"/>
      <c r="Z44" s="434"/>
      <c r="AA44" s="434"/>
      <c r="AB44" s="434"/>
      <c r="AC44" s="434"/>
      <c r="AD44" s="434"/>
      <c r="AE44" s="434"/>
      <c r="AF44" s="434"/>
      <c r="AG44" s="434"/>
      <c r="AH44" s="434"/>
      <c r="AI44" s="434"/>
      <c r="AJ44" s="434"/>
      <c r="AK44" s="434"/>
      <c r="AL44" s="434"/>
      <c r="AM44" s="434"/>
      <c r="AN44" s="434"/>
      <c r="AO44" s="434"/>
      <c r="AP44" s="434"/>
      <c r="AQ44" s="434"/>
      <c r="AR44" s="434"/>
      <c r="AS44" s="434"/>
      <c r="AT44" s="434"/>
      <c r="AU44" s="434"/>
      <c r="AV44" s="434"/>
      <c r="AW44" s="434"/>
      <c r="AX44" s="434"/>
      <c r="AY44" s="434"/>
      <c r="AZ44" s="434"/>
      <c r="BA44" s="434"/>
      <c r="BB44" s="434"/>
      <c r="BC44" s="434"/>
      <c r="BD44" s="434"/>
      <c r="BE44" s="434"/>
      <c r="BF44" s="434"/>
      <c r="BG44" s="434"/>
      <c r="BH44" s="434"/>
      <c r="BI44" s="434"/>
      <c r="BJ44" s="434"/>
      <c r="BK44" s="434"/>
      <c r="BL44" s="434"/>
      <c r="BM44" s="434"/>
      <c r="BN44" s="434"/>
      <c r="BO44" s="434"/>
      <c r="BP44" s="434"/>
      <c r="BQ44" s="434"/>
      <c r="BR44" s="434"/>
      <c r="BS44" s="434"/>
      <c r="BT44" s="434"/>
      <c r="BU44" s="434"/>
      <c r="BV44" s="434"/>
      <c r="BW44" s="434"/>
      <c r="BX44" s="434"/>
      <c r="BY44" s="434"/>
      <c r="BZ44" s="434"/>
      <c r="CA44" s="434"/>
      <c r="CB44" s="434"/>
      <c r="CC44" s="434"/>
      <c r="CD44" s="434"/>
      <c r="CE44" s="434"/>
      <c r="CF44" s="434"/>
      <c r="CG44" s="434"/>
      <c r="CH44" s="434"/>
      <c r="CI44" s="434"/>
      <c r="CJ44" s="434"/>
      <c r="CK44" s="434"/>
      <c r="CL44" s="434"/>
      <c r="CM44" s="434"/>
      <c r="CN44" s="434"/>
      <c r="CO44" s="434"/>
      <c r="CP44" s="434"/>
      <c r="CQ44" s="434"/>
      <c r="CR44" s="434"/>
      <c r="CS44" s="434"/>
      <c r="CT44" s="434"/>
      <c r="CU44" s="434"/>
      <c r="CV44" s="434"/>
      <c r="CW44" s="434"/>
      <c r="CX44" s="434"/>
      <c r="CY44" s="434"/>
      <c r="CZ44" s="434"/>
      <c r="DA44" s="434"/>
      <c r="DB44" s="434"/>
    </row>
    <row r="45" spans="1:106" ht="33" customHeight="1" x14ac:dyDescent="0.2">
      <c r="A45" s="426" t="s">
        <v>528</v>
      </c>
      <c r="B45" s="427">
        <v>6255</v>
      </c>
      <c r="C45" s="427">
        <v>3848</v>
      </c>
      <c r="D45" s="428">
        <v>99</v>
      </c>
      <c r="E45" s="427">
        <v>3304</v>
      </c>
      <c r="F45" s="427">
        <v>1909</v>
      </c>
      <c r="G45" s="428">
        <v>0</v>
      </c>
      <c r="H45" s="428">
        <v>0</v>
      </c>
      <c r="I45" s="427">
        <v>14026</v>
      </c>
      <c r="J45" s="427">
        <v>4915</v>
      </c>
      <c r="K45" s="427">
        <v>1717</v>
      </c>
      <c r="L45" s="427">
        <v>1321</v>
      </c>
      <c r="M45" s="428">
        <v>0</v>
      </c>
      <c r="N45" s="428">
        <v>430</v>
      </c>
      <c r="O45" s="428">
        <v>191</v>
      </c>
      <c r="P45" s="427">
        <v>7246</v>
      </c>
      <c r="Q45" s="427">
        <v>1259</v>
      </c>
      <c r="R45" s="427">
        <v>6876</v>
      </c>
      <c r="S45" s="427">
        <v>4674</v>
      </c>
      <c r="T45" s="427">
        <v>5041</v>
      </c>
      <c r="U45" s="428">
        <v>0</v>
      </c>
      <c r="V45" s="427">
        <v>4064</v>
      </c>
      <c r="W45" s="427">
        <v>1341</v>
      </c>
      <c r="X45" s="427">
        <v>1824</v>
      </c>
      <c r="Y45" s="428">
        <v>0</v>
      </c>
      <c r="Z45" s="427">
        <v>2178</v>
      </c>
      <c r="AA45" s="427">
        <v>1023</v>
      </c>
      <c r="AB45" s="428">
        <v>0</v>
      </c>
      <c r="AC45" s="428">
        <v>874</v>
      </c>
      <c r="AD45" s="427">
        <v>5539</v>
      </c>
      <c r="AE45" s="427">
        <v>3674</v>
      </c>
      <c r="AF45" s="428">
        <v>0</v>
      </c>
      <c r="AG45" s="427">
        <v>1541</v>
      </c>
      <c r="AH45" s="428">
        <v>441</v>
      </c>
      <c r="AI45" s="428">
        <v>529</v>
      </c>
      <c r="AJ45" s="428">
        <v>482</v>
      </c>
      <c r="AK45" s="427">
        <v>1940</v>
      </c>
      <c r="AL45" s="427">
        <v>1628</v>
      </c>
      <c r="AM45" s="428">
        <v>498</v>
      </c>
      <c r="AN45" s="428">
        <v>749</v>
      </c>
      <c r="AO45" s="427">
        <v>1884</v>
      </c>
      <c r="AP45" s="427">
        <v>1383</v>
      </c>
      <c r="AQ45" s="428">
        <v>526</v>
      </c>
      <c r="AR45" s="427">
        <v>1572</v>
      </c>
      <c r="AS45" s="428">
        <v>962</v>
      </c>
      <c r="AT45" s="427">
        <v>4812</v>
      </c>
      <c r="AU45" s="428">
        <v>726</v>
      </c>
      <c r="AV45" s="428">
        <v>718</v>
      </c>
      <c r="AW45" s="428">
        <v>697</v>
      </c>
      <c r="AX45" s="427">
        <v>1592</v>
      </c>
      <c r="AY45" s="428">
        <v>421</v>
      </c>
      <c r="AZ45" s="427">
        <v>2711</v>
      </c>
      <c r="BA45" s="427">
        <v>2138</v>
      </c>
      <c r="BB45" s="428">
        <v>788</v>
      </c>
      <c r="BC45" s="428">
        <v>921</v>
      </c>
      <c r="BD45" s="428">
        <v>601</v>
      </c>
      <c r="BE45" s="428">
        <v>812</v>
      </c>
      <c r="BF45" s="428">
        <v>254</v>
      </c>
      <c r="BG45" s="427">
        <v>1508</v>
      </c>
      <c r="BH45" s="428">
        <v>57</v>
      </c>
      <c r="BI45" s="428">
        <v>0</v>
      </c>
      <c r="BJ45" s="428">
        <v>132</v>
      </c>
      <c r="BK45" s="428">
        <v>0</v>
      </c>
      <c r="BL45" s="428">
        <v>25</v>
      </c>
      <c r="BM45" s="428">
        <v>554</v>
      </c>
      <c r="BN45" s="428">
        <v>0</v>
      </c>
      <c r="BO45" s="427">
        <v>2333</v>
      </c>
      <c r="BP45" s="428">
        <v>102</v>
      </c>
      <c r="BQ45" s="428">
        <v>0</v>
      </c>
      <c r="BR45" s="428">
        <v>0</v>
      </c>
      <c r="BS45" s="428">
        <v>0</v>
      </c>
      <c r="BT45" s="428">
        <v>0</v>
      </c>
      <c r="BU45" s="428">
        <v>0</v>
      </c>
      <c r="BV45" s="428">
        <v>0</v>
      </c>
      <c r="BW45" s="428">
        <v>0</v>
      </c>
      <c r="BX45" s="428">
        <v>0</v>
      </c>
      <c r="BY45" s="428">
        <v>0</v>
      </c>
      <c r="BZ45" s="428">
        <v>0</v>
      </c>
      <c r="CA45" s="428">
        <v>0</v>
      </c>
      <c r="CB45" s="428">
        <v>0</v>
      </c>
      <c r="CC45" s="428">
        <v>0</v>
      </c>
      <c r="CD45" s="428">
        <v>0</v>
      </c>
      <c r="CE45" s="428">
        <v>0</v>
      </c>
      <c r="CF45" s="428">
        <v>0</v>
      </c>
      <c r="CG45" s="428">
        <v>0</v>
      </c>
      <c r="CH45" s="428">
        <v>0</v>
      </c>
      <c r="CI45" s="428">
        <v>0</v>
      </c>
      <c r="CJ45" s="428">
        <v>0</v>
      </c>
      <c r="CK45" s="428">
        <v>0</v>
      </c>
      <c r="CL45" s="428">
        <v>0</v>
      </c>
      <c r="CM45" s="428">
        <v>0</v>
      </c>
      <c r="CN45" s="428">
        <v>43</v>
      </c>
      <c r="CO45" s="428">
        <v>183</v>
      </c>
      <c r="CP45" s="428">
        <v>0</v>
      </c>
      <c r="CQ45" s="428">
        <v>0</v>
      </c>
      <c r="CR45" s="428">
        <v>0</v>
      </c>
      <c r="CS45" s="428">
        <v>60</v>
      </c>
      <c r="CT45" s="428">
        <v>0</v>
      </c>
      <c r="CU45" s="427">
        <v>1054</v>
      </c>
      <c r="CV45" s="428">
        <v>0</v>
      </c>
      <c r="CW45" s="428">
        <v>0</v>
      </c>
      <c r="CX45" s="428">
        <v>188</v>
      </c>
      <c r="CY45" s="428">
        <v>0</v>
      </c>
      <c r="CZ45" s="428">
        <v>0</v>
      </c>
      <c r="DA45" s="427">
        <v>1037</v>
      </c>
      <c r="DB45" s="427">
        <v>10875</v>
      </c>
    </row>
    <row r="46" spans="1:106" ht="44.1" customHeight="1" x14ac:dyDescent="0.2">
      <c r="A46" s="430" t="s">
        <v>488</v>
      </c>
      <c r="B46" s="431"/>
      <c r="C46" s="433">
        <v>534</v>
      </c>
      <c r="D46" s="431"/>
      <c r="E46" s="431"/>
      <c r="F46" s="431"/>
      <c r="G46" s="431"/>
      <c r="H46" s="431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2">
        <v>5041</v>
      </c>
      <c r="U46" s="431"/>
      <c r="V46" s="431"/>
      <c r="W46" s="432">
        <v>1075</v>
      </c>
      <c r="X46" s="431"/>
      <c r="Y46" s="431"/>
      <c r="Z46" s="433">
        <v>222</v>
      </c>
      <c r="AA46" s="431"/>
      <c r="AB46" s="431"/>
      <c r="AC46" s="433">
        <v>17</v>
      </c>
      <c r="AD46" s="433">
        <v>202</v>
      </c>
      <c r="AE46" s="433">
        <v>356</v>
      </c>
      <c r="AF46" s="431"/>
      <c r="AG46" s="433">
        <v>76</v>
      </c>
      <c r="AH46" s="433">
        <v>18</v>
      </c>
      <c r="AI46" s="433">
        <v>17</v>
      </c>
      <c r="AJ46" s="433">
        <v>69</v>
      </c>
      <c r="AK46" s="433">
        <v>247</v>
      </c>
      <c r="AL46" s="433">
        <v>272</v>
      </c>
      <c r="AM46" s="433">
        <v>136</v>
      </c>
      <c r="AN46" s="431"/>
      <c r="AO46" s="433">
        <v>113</v>
      </c>
      <c r="AP46" s="433">
        <v>44</v>
      </c>
      <c r="AQ46" s="431"/>
      <c r="AR46" s="433">
        <v>49</v>
      </c>
      <c r="AS46" s="433">
        <v>48</v>
      </c>
      <c r="AT46" s="433">
        <v>65</v>
      </c>
      <c r="AU46" s="433">
        <v>29</v>
      </c>
      <c r="AV46" s="433">
        <v>8</v>
      </c>
      <c r="AW46" s="433">
        <v>29</v>
      </c>
      <c r="AX46" s="433">
        <v>259</v>
      </c>
      <c r="AY46" s="433">
        <v>10</v>
      </c>
      <c r="AZ46" s="433">
        <v>201</v>
      </c>
      <c r="BA46" s="433">
        <v>53</v>
      </c>
      <c r="BB46" s="433">
        <v>149</v>
      </c>
      <c r="BC46" s="433">
        <v>7</v>
      </c>
      <c r="BD46" s="433">
        <v>26</v>
      </c>
      <c r="BE46" s="431"/>
      <c r="BF46" s="433">
        <v>31</v>
      </c>
      <c r="BG46" s="433">
        <v>43</v>
      </c>
      <c r="BH46" s="431"/>
      <c r="BI46" s="431"/>
      <c r="BJ46" s="431"/>
      <c r="BK46" s="431"/>
      <c r="BL46" s="431"/>
      <c r="BM46" s="431"/>
      <c r="BN46" s="431"/>
      <c r="BO46" s="431"/>
      <c r="BP46" s="431"/>
      <c r="BQ46" s="431"/>
      <c r="BR46" s="431"/>
      <c r="BS46" s="431"/>
      <c r="BT46" s="431"/>
      <c r="BU46" s="431"/>
      <c r="BV46" s="431"/>
      <c r="BW46" s="431"/>
      <c r="BX46" s="431"/>
      <c r="BY46" s="431"/>
      <c r="BZ46" s="431"/>
      <c r="CA46" s="431"/>
      <c r="CB46" s="431"/>
      <c r="CC46" s="431"/>
      <c r="CD46" s="431"/>
      <c r="CE46" s="431"/>
      <c r="CF46" s="431"/>
      <c r="CG46" s="431"/>
      <c r="CH46" s="431"/>
      <c r="CI46" s="431"/>
      <c r="CJ46" s="431"/>
      <c r="CK46" s="431"/>
      <c r="CL46" s="431"/>
      <c r="CM46" s="431"/>
      <c r="CN46" s="431"/>
      <c r="CO46" s="431"/>
      <c r="CP46" s="431"/>
      <c r="CQ46" s="431"/>
      <c r="CR46" s="431"/>
      <c r="CS46" s="431"/>
      <c r="CT46" s="431"/>
      <c r="CU46" s="431"/>
      <c r="CV46" s="431"/>
      <c r="CW46" s="431"/>
      <c r="CX46" s="431"/>
      <c r="CY46" s="431"/>
      <c r="CZ46" s="431"/>
      <c r="DA46" s="431"/>
      <c r="DB46" s="431"/>
    </row>
    <row r="47" spans="1:106" ht="21.95" customHeight="1" x14ac:dyDescent="0.2">
      <c r="A47" s="430" t="s">
        <v>489</v>
      </c>
      <c r="B47" s="431"/>
      <c r="C47" s="433">
        <v>9</v>
      </c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3">
        <v>266</v>
      </c>
      <c r="X47" s="431"/>
      <c r="Y47" s="431"/>
      <c r="Z47" s="433">
        <v>22</v>
      </c>
      <c r="AA47" s="431"/>
      <c r="AB47" s="431"/>
      <c r="AC47" s="433">
        <v>29</v>
      </c>
      <c r="AD47" s="433">
        <v>156</v>
      </c>
      <c r="AE47" s="433">
        <v>113</v>
      </c>
      <c r="AF47" s="431"/>
      <c r="AG47" s="431"/>
      <c r="AH47" s="433">
        <v>23</v>
      </c>
      <c r="AI47" s="431"/>
      <c r="AJ47" s="431"/>
      <c r="AK47" s="433">
        <v>65</v>
      </c>
      <c r="AL47" s="431"/>
      <c r="AM47" s="431"/>
      <c r="AN47" s="431"/>
      <c r="AO47" s="433">
        <v>25</v>
      </c>
      <c r="AP47" s="433">
        <v>42</v>
      </c>
      <c r="AQ47" s="431"/>
      <c r="AR47" s="431"/>
      <c r="AS47" s="431"/>
      <c r="AT47" s="431"/>
      <c r="AU47" s="431"/>
      <c r="AV47" s="433">
        <v>20</v>
      </c>
      <c r="AW47" s="431"/>
      <c r="AX47" s="431"/>
      <c r="AY47" s="431"/>
      <c r="AZ47" s="431"/>
      <c r="BA47" s="433">
        <v>336</v>
      </c>
      <c r="BB47" s="431"/>
      <c r="BC47" s="433">
        <v>10</v>
      </c>
      <c r="BD47" s="433">
        <v>55</v>
      </c>
      <c r="BE47" s="431"/>
      <c r="BF47" s="431"/>
      <c r="BG47" s="433">
        <v>3</v>
      </c>
      <c r="BH47" s="431"/>
      <c r="BI47" s="431"/>
      <c r="BJ47" s="431"/>
      <c r="BK47" s="431"/>
      <c r="BL47" s="431"/>
      <c r="BM47" s="431"/>
      <c r="BN47" s="431"/>
      <c r="BO47" s="431"/>
      <c r="BP47" s="431"/>
      <c r="BQ47" s="431"/>
      <c r="BR47" s="431"/>
      <c r="BS47" s="431"/>
      <c r="BT47" s="431"/>
      <c r="BU47" s="431"/>
      <c r="BV47" s="431"/>
      <c r="BW47" s="431"/>
      <c r="BX47" s="431"/>
      <c r="BY47" s="431"/>
      <c r="BZ47" s="431"/>
      <c r="CA47" s="431"/>
      <c r="CB47" s="431"/>
      <c r="CC47" s="431"/>
      <c r="CD47" s="431"/>
      <c r="CE47" s="431"/>
      <c r="CF47" s="431"/>
      <c r="CG47" s="431"/>
      <c r="CH47" s="431"/>
      <c r="CI47" s="431"/>
      <c r="CJ47" s="431"/>
      <c r="CK47" s="431"/>
      <c r="CL47" s="431"/>
      <c r="CM47" s="431"/>
      <c r="CN47" s="431"/>
      <c r="CO47" s="431"/>
      <c r="CP47" s="431"/>
      <c r="CQ47" s="431"/>
      <c r="CR47" s="431"/>
      <c r="CS47" s="431"/>
      <c r="CT47" s="431"/>
      <c r="CU47" s="431"/>
      <c r="CV47" s="431"/>
      <c r="CW47" s="431"/>
      <c r="CX47" s="431"/>
      <c r="CY47" s="431"/>
      <c r="CZ47" s="431"/>
      <c r="DA47" s="431"/>
      <c r="DB47" s="431"/>
    </row>
    <row r="48" spans="1:106" ht="11.1" customHeight="1" x14ac:dyDescent="0.2">
      <c r="A48" s="430" t="s">
        <v>491</v>
      </c>
      <c r="B48" s="431"/>
      <c r="C48" s="431"/>
      <c r="D48" s="431"/>
      <c r="E48" s="433">
        <v>302</v>
      </c>
      <c r="F48" s="431"/>
      <c r="G48" s="431"/>
      <c r="H48" s="431"/>
      <c r="I48" s="431"/>
      <c r="J48" s="431"/>
      <c r="K48" s="431"/>
      <c r="L48" s="431"/>
      <c r="M48" s="431"/>
      <c r="N48" s="431"/>
      <c r="O48" s="431"/>
      <c r="P48" s="431"/>
      <c r="Q48" s="431"/>
      <c r="R48" s="431"/>
      <c r="S48" s="431"/>
      <c r="T48" s="431"/>
      <c r="U48" s="431"/>
      <c r="V48" s="431"/>
      <c r="W48" s="431"/>
      <c r="X48" s="431"/>
      <c r="Y48" s="431"/>
      <c r="Z48" s="431"/>
      <c r="AA48" s="431"/>
      <c r="AB48" s="431"/>
      <c r="AC48" s="431"/>
      <c r="AD48" s="431"/>
      <c r="AE48" s="431"/>
      <c r="AF48" s="431"/>
      <c r="AG48" s="431"/>
      <c r="AH48" s="431"/>
      <c r="AI48" s="431"/>
      <c r="AJ48" s="431"/>
      <c r="AK48" s="431"/>
      <c r="AL48" s="431"/>
      <c r="AM48" s="431"/>
      <c r="AN48" s="431"/>
      <c r="AO48" s="431"/>
      <c r="AP48" s="431"/>
      <c r="AQ48" s="431"/>
      <c r="AR48" s="431"/>
      <c r="AS48" s="431"/>
      <c r="AT48" s="431"/>
      <c r="AU48" s="431"/>
      <c r="AV48" s="431"/>
      <c r="AW48" s="431"/>
      <c r="AX48" s="431"/>
      <c r="AY48" s="431"/>
      <c r="AZ48" s="431"/>
      <c r="BA48" s="431"/>
      <c r="BB48" s="431"/>
      <c r="BC48" s="431"/>
      <c r="BD48" s="431"/>
      <c r="BE48" s="431"/>
      <c r="BF48" s="431"/>
      <c r="BG48" s="431"/>
      <c r="BH48" s="431"/>
      <c r="BI48" s="431"/>
      <c r="BJ48" s="431"/>
      <c r="BK48" s="431"/>
      <c r="BL48" s="431"/>
      <c r="BM48" s="431"/>
      <c r="BN48" s="431"/>
      <c r="BO48" s="431"/>
      <c r="BP48" s="431"/>
      <c r="BQ48" s="431"/>
      <c r="BR48" s="431"/>
      <c r="BS48" s="431"/>
      <c r="BT48" s="431"/>
      <c r="BU48" s="431"/>
      <c r="BV48" s="431"/>
      <c r="BW48" s="431"/>
      <c r="BX48" s="431"/>
      <c r="BY48" s="431"/>
      <c r="BZ48" s="431"/>
      <c r="CA48" s="431"/>
      <c r="CB48" s="431"/>
      <c r="CC48" s="431"/>
      <c r="CD48" s="431"/>
      <c r="CE48" s="431"/>
      <c r="CF48" s="431"/>
      <c r="CG48" s="431"/>
      <c r="CH48" s="431"/>
      <c r="CI48" s="431"/>
      <c r="CJ48" s="431"/>
      <c r="CK48" s="431"/>
      <c r="CL48" s="431"/>
      <c r="CM48" s="431"/>
      <c r="CN48" s="431"/>
      <c r="CO48" s="431"/>
      <c r="CP48" s="431"/>
      <c r="CQ48" s="431"/>
      <c r="CR48" s="431"/>
      <c r="CS48" s="431"/>
      <c r="CT48" s="431"/>
      <c r="CU48" s="431"/>
      <c r="CV48" s="431"/>
      <c r="CW48" s="431"/>
      <c r="CX48" s="431"/>
      <c r="CY48" s="431"/>
      <c r="CZ48" s="431"/>
      <c r="DA48" s="431"/>
      <c r="DB48" s="431"/>
    </row>
    <row r="49" spans="1:106" ht="11.1" customHeight="1" x14ac:dyDescent="0.2">
      <c r="A49" s="430" t="s">
        <v>492</v>
      </c>
      <c r="B49" s="433">
        <v>294</v>
      </c>
      <c r="C49" s="431"/>
      <c r="D49" s="431"/>
      <c r="E49" s="433">
        <v>423</v>
      </c>
      <c r="F49" s="431"/>
      <c r="G49" s="431"/>
      <c r="H49" s="431"/>
      <c r="I49" s="431"/>
      <c r="J49" s="431"/>
      <c r="K49" s="431"/>
      <c r="L49" s="431"/>
      <c r="M49" s="431"/>
      <c r="N49" s="431"/>
      <c r="O49" s="431"/>
      <c r="P49" s="431"/>
      <c r="Q49" s="431"/>
      <c r="R49" s="431"/>
      <c r="S49" s="431"/>
      <c r="T49" s="431"/>
      <c r="U49" s="431"/>
      <c r="V49" s="431"/>
      <c r="W49" s="431"/>
      <c r="X49" s="431"/>
      <c r="Y49" s="431"/>
      <c r="Z49" s="431"/>
      <c r="AA49" s="431"/>
      <c r="AB49" s="431"/>
      <c r="AC49" s="431"/>
      <c r="AD49" s="431"/>
      <c r="AE49" s="431"/>
      <c r="AF49" s="431"/>
      <c r="AG49" s="431"/>
      <c r="AH49" s="431"/>
      <c r="AI49" s="431"/>
      <c r="AJ49" s="431"/>
      <c r="AK49" s="431"/>
      <c r="AL49" s="431"/>
      <c r="AM49" s="431"/>
      <c r="AN49" s="431"/>
      <c r="AO49" s="431"/>
      <c r="AP49" s="431"/>
      <c r="AQ49" s="431"/>
      <c r="AR49" s="431"/>
      <c r="AS49" s="431"/>
      <c r="AT49" s="431"/>
      <c r="AU49" s="431"/>
      <c r="AV49" s="431"/>
      <c r="AW49" s="431"/>
      <c r="AX49" s="431"/>
      <c r="AY49" s="431"/>
      <c r="AZ49" s="431"/>
      <c r="BA49" s="431"/>
      <c r="BB49" s="431"/>
      <c r="BC49" s="431"/>
      <c r="BD49" s="431"/>
      <c r="BE49" s="431"/>
      <c r="BF49" s="431"/>
      <c r="BG49" s="431"/>
      <c r="BH49" s="431"/>
      <c r="BI49" s="431"/>
      <c r="BJ49" s="431"/>
      <c r="BK49" s="431"/>
      <c r="BL49" s="431"/>
      <c r="BM49" s="431"/>
      <c r="BN49" s="431"/>
      <c r="BO49" s="431"/>
      <c r="BP49" s="431"/>
      <c r="BQ49" s="431"/>
      <c r="BR49" s="431"/>
      <c r="BS49" s="431"/>
      <c r="BT49" s="431"/>
      <c r="BU49" s="431"/>
      <c r="BV49" s="431"/>
      <c r="BW49" s="431"/>
      <c r="BX49" s="431"/>
      <c r="BY49" s="431"/>
      <c r="BZ49" s="431"/>
      <c r="CA49" s="431"/>
      <c r="CB49" s="431"/>
      <c r="CC49" s="431"/>
      <c r="CD49" s="431"/>
      <c r="CE49" s="431"/>
      <c r="CF49" s="431"/>
      <c r="CG49" s="431"/>
      <c r="CH49" s="431"/>
      <c r="CI49" s="431"/>
      <c r="CJ49" s="431"/>
      <c r="CK49" s="431"/>
      <c r="CL49" s="431"/>
      <c r="CM49" s="431"/>
      <c r="CN49" s="431"/>
      <c r="CO49" s="431"/>
      <c r="CP49" s="431"/>
      <c r="CQ49" s="431"/>
      <c r="CR49" s="431"/>
      <c r="CS49" s="431"/>
      <c r="CT49" s="431"/>
      <c r="CU49" s="431"/>
      <c r="CV49" s="431"/>
      <c r="CW49" s="431"/>
      <c r="CX49" s="431"/>
      <c r="CY49" s="431"/>
      <c r="CZ49" s="431"/>
      <c r="DA49" s="431"/>
      <c r="DB49" s="431"/>
    </row>
    <row r="50" spans="1:106" ht="11.1" customHeight="1" x14ac:dyDescent="0.2">
      <c r="A50" s="430" t="s">
        <v>493</v>
      </c>
      <c r="B50" s="433">
        <v>390</v>
      </c>
      <c r="C50" s="431"/>
      <c r="D50" s="431"/>
      <c r="E50" s="433">
        <v>27</v>
      </c>
      <c r="F50" s="431"/>
      <c r="G50" s="431"/>
      <c r="H50" s="431"/>
      <c r="I50" s="431"/>
      <c r="J50" s="431"/>
      <c r="K50" s="431"/>
      <c r="L50" s="431"/>
      <c r="M50" s="431"/>
      <c r="N50" s="431"/>
      <c r="O50" s="431"/>
      <c r="P50" s="431"/>
      <c r="Q50" s="431"/>
      <c r="R50" s="431"/>
      <c r="S50" s="431"/>
      <c r="T50" s="431"/>
      <c r="U50" s="431"/>
      <c r="V50" s="431"/>
      <c r="W50" s="431"/>
      <c r="X50" s="431"/>
      <c r="Y50" s="431"/>
      <c r="Z50" s="431"/>
      <c r="AA50" s="431"/>
      <c r="AB50" s="431"/>
      <c r="AC50" s="431"/>
      <c r="AD50" s="431"/>
      <c r="AE50" s="431"/>
      <c r="AF50" s="431"/>
      <c r="AG50" s="431"/>
      <c r="AH50" s="431"/>
      <c r="AI50" s="431"/>
      <c r="AJ50" s="431"/>
      <c r="AK50" s="431"/>
      <c r="AL50" s="431"/>
      <c r="AM50" s="431"/>
      <c r="AN50" s="431"/>
      <c r="AO50" s="431"/>
      <c r="AP50" s="431"/>
      <c r="AQ50" s="431"/>
      <c r="AR50" s="431"/>
      <c r="AS50" s="431"/>
      <c r="AT50" s="431"/>
      <c r="AU50" s="431"/>
      <c r="AV50" s="431"/>
      <c r="AW50" s="431"/>
      <c r="AX50" s="431"/>
      <c r="AY50" s="431"/>
      <c r="AZ50" s="431"/>
      <c r="BA50" s="431"/>
      <c r="BB50" s="431"/>
      <c r="BC50" s="431"/>
      <c r="BD50" s="431"/>
      <c r="BE50" s="431"/>
      <c r="BF50" s="431"/>
      <c r="BG50" s="431"/>
      <c r="BH50" s="431"/>
      <c r="BI50" s="431"/>
      <c r="BJ50" s="431"/>
      <c r="BK50" s="431"/>
      <c r="BL50" s="431"/>
      <c r="BM50" s="431"/>
      <c r="BN50" s="431"/>
      <c r="BO50" s="431"/>
      <c r="BP50" s="431"/>
      <c r="BQ50" s="431"/>
      <c r="BR50" s="431"/>
      <c r="BS50" s="431"/>
      <c r="BT50" s="431"/>
      <c r="BU50" s="431"/>
      <c r="BV50" s="431"/>
      <c r="BW50" s="431"/>
      <c r="BX50" s="431"/>
      <c r="BY50" s="431"/>
      <c r="BZ50" s="431"/>
      <c r="CA50" s="431"/>
      <c r="CB50" s="431"/>
      <c r="CC50" s="431"/>
      <c r="CD50" s="431"/>
      <c r="CE50" s="431"/>
      <c r="CF50" s="431"/>
      <c r="CG50" s="431"/>
      <c r="CH50" s="431"/>
      <c r="CI50" s="431"/>
      <c r="CJ50" s="431"/>
      <c r="CK50" s="431"/>
      <c r="CL50" s="431"/>
      <c r="CM50" s="431"/>
      <c r="CN50" s="431"/>
      <c r="CO50" s="431"/>
      <c r="CP50" s="431"/>
      <c r="CQ50" s="431"/>
      <c r="CR50" s="431"/>
      <c r="CS50" s="431"/>
      <c r="CT50" s="431"/>
      <c r="CU50" s="431"/>
      <c r="CV50" s="431"/>
      <c r="CW50" s="431"/>
      <c r="CX50" s="431"/>
      <c r="CY50" s="431"/>
      <c r="CZ50" s="431"/>
      <c r="DA50" s="431"/>
      <c r="DB50" s="431"/>
    </row>
    <row r="51" spans="1:106" ht="11.1" customHeight="1" x14ac:dyDescent="0.2">
      <c r="A51" s="430" t="s">
        <v>494</v>
      </c>
      <c r="B51" s="431"/>
      <c r="C51" s="431"/>
      <c r="D51" s="431"/>
      <c r="E51" s="431"/>
      <c r="F51" s="431"/>
      <c r="G51" s="431"/>
      <c r="H51" s="431"/>
      <c r="I51" s="431"/>
      <c r="J51" s="431"/>
      <c r="K51" s="431"/>
      <c r="L51" s="431"/>
      <c r="M51" s="431"/>
      <c r="N51" s="431"/>
      <c r="O51" s="431"/>
      <c r="P51" s="431"/>
      <c r="Q51" s="431"/>
      <c r="R51" s="431"/>
      <c r="S51" s="431"/>
      <c r="T51" s="431"/>
      <c r="U51" s="431"/>
      <c r="V51" s="431"/>
      <c r="W51" s="431"/>
      <c r="X51" s="431"/>
      <c r="Y51" s="431"/>
      <c r="Z51" s="431"/>
      <c r="AA51" s="431"/>
      <c r="AB51" s="431"/>
      <c r="AC51" s="431"/>
      <c r="AD51" s="431"/>
      <c r="AE51" s="431"/>
      <c r="AF51" s="431"/>
      <c r="AG51" s="431"/>
      <c r="AH51" s="431"/>
      <c r="AI51" s="431"/>
      <c r="AJ51" s="431"/>
      <c r="AK51" s="431"/>
      <c r="AL51" s="431"/>
      <c r="AM51" s="431"/>
      <c r="AN51" s="431"/>
      <c r="AO51" s="431"/>
      <c r="AP51" s="431"/>
      <c r="AQ51" s="431"/>
      <c r="AR51" s="431"/>
      <c r="AS51" s="431"/>
      <c r="AT51" s="431"/>
      <c r="AU51" s="431"/>
      <c r="AV51" s="431"/>
      <c r="AW51" s="431"/>
      <c r="AX51" s="431"/>
      <c r="AY51" s="431"/>
      <c r="AZ51" s="431"/>
      <c r="BA51" s="431"/>
      <c r="BB51" s="431"/>
      <c r="BC51" s="431"/>
      <c r="BD51" s="431"/>
      <c r="BE51" s="431"/>
      <c r="BF51" s="431"/>
      <c r="BG51" s="431"/>
      <c r="BH51" s="431"/>
      <c r="BI51" s="431"/>
      <c r="BJ51" s="431"/>
      <c r="BK51" s="431"/>
      <c r="BL51" s="431"/>
      <c r="BM51" s="431"/>
      <c r="BN51" s="431"/>
      <c r="BO51" s="431"/>
      <c r="BP51" s="431"/>
      <c r="BQ51" s="431"/>
      <c r="BR51" s="431"/>
      <c r="BS51" s="431"/>
      <c r="BT51" s="431"/>
      <c r="BU51" s="431"/>
      <c r="BV51" s="431"/>
      <c r="BW51" s="431"/>
      <c r="BX51" s="431"/>
      <c r="BY51" s="431"/>
      <c r="BZ51" s="431"/>
      <c r="CA51" s="431"/>
      <c r="CB51" s="431"/>
      <c r="CC51" s="431"/>
      <c r="CD51" s="431"/>
      <c r="CE51" s="431"/>
      <c r="CF51" s="431"/>
      <c r="CG51" s="431"/>
      <c r="CH51" s="431"/>
      <c r="CI51" s="431"/>
      <c r="CJ51" s="431"/>
      <c r="CK51" s="431"/>
      <c r="CL51" s="431"/>
      <c r="CM51" s="431"/>
      <c r="CN51" s="431"/>
      <c r="CO51" s="431"/>
      <c r="CP51" s="431"/>
      <c r="CQ51" s="431"/>
      <c r="CR51" s="431"/>
      <c r="CS51" s="431"/>
      <c r="CT51" s="431"/>
      <c r="CU51" s="431"/>
      <c r="CV51" s="431"/>
      <c r="CW51" s="431"/>
      <c r="CX51" s="431"/>
      <c r="CY51" s="431"/>
      <c r="CZ51" s="431"/>
      <c r="DA51" s="431"/>
      <c r="DB51" s="431"/>
    </row>
    <row r="52" spans="1:106" ht="11.1" customHeight="1" x14ac:dyDescent="0.2">
      <c r="A52" s="430" t="s">
        <v>495</v>
      </c>
      <c r="B52" s="431"/>
      <c r="C52" s="431"/>
      <c r="D52" s="431"/>
      <c r="E52" s="431"/>
      <c r="F52" s="431"/>
      <c r="G52" s="431"/>
      <c r="H52" s="431"/>
      <c r="I52" s="431"/>
      <c r="J52" s="431"/>
      <c r="K52" s="432">
        <v>1717</v>
      </c>
      <c r="L52" s="431"/>
      <c r="M52" s="431"/>
      <c r="N52" s="431"/>
      <c r="O52" s="431"/>
      <c r="P52" s="431"/>
      <c r="Q52" s="431"/>
      <c r="R52" s="431"/>
      <c r="S52" s="431"/>
      <c r="T52" s="431"/>
      <c r="U52" s="431"/>
      <c r="V52" s="431"/>
      <c r="W52" s="431"/>
      <c r="X52" s="431"/>
      <c r="Y52" s="431"/>
      <c r="Z52" s="431"/>
      <c r="AA52" s="431"/>
      <c r="AB52" s="431"/>
      <c r="AC52" s="431"/>
      <c r="AD52" s="431"/>
      <c r="AE52" s="431"/>
      <c r="AF52" s="431"/>
      <c r="AG52" s="431"/>
      <c r="AH52" s="431"/>
      <c r="AI52" s="431"/>
      <c r="AJ52" s="431"/>
      <c r="AK52" s="431"/>
      <c r="AL52" s="431"/>
      <c r="AM52" s="431"/>
      <c r="AN52" s="431"/>
      <c r="AO52" s="431"/>
      <c r="AP52" s="431"/>
      <c r="AQ52" s="431"/>
      <c r="AR52" s="431"/>
      <c r="AS52" s="431"/>
      <c r="AT52" s="431"/>
      <c r="AU52" s="431"/>
      <c r="AV52" s="431"/>
      <c r="AW52" s="431"/>
      <c r="AX52" s="431"/>
      <c r="AY52" s="431"/>
      <c r="AZ52" s="431"/>
      <c r="BA52" s="431"/>
      <c r="BB52" s="431"/>
      <c r="BC52" s="431"/>
      <c r="BD52" s="431"/>
      <c r="BE52" s="431"/>
      <c r="BF52" s="431"/>
      <c r="BG52" s="431"/>
      <c r="BH52" s="431"/>
      <c r="BI52" s="431"/>
      <c r="BJ52" s="431"/>
      <c r="BK52" s="431"/>
      <c r="BL52" s="431"/>
      <c r="BM52" s="431"/>
      <c r="BN52" s="431"/>
      <c r="BO52" s="431"/>
      <c r="BP52" s="431"/>
      <c r="BQ52" s="431"/>
      <c r="BR52" s="431"/>
      <c r="BS52" s="431"/>
      <c r="BT52" s="431"/>
      <c r="BU52" s="431"/>
      <c r="BV52" s="431"/>
      <c r="BW52" s="431"/>
      <c r="BX52" s="431"/>
      <c r="BY52" s="431"/>
      <c r="BZ52" s="431"/>
      <c r="CA52" s="431"/>
      <c r="CB52" s="431"/>
      <c r="CC52" s="431"/>
      <c r="CD52" s="431"/>
      <c r="CE52" s="431"/>
      <c r="CF52" s="431"/>
      <c r="CG52" s="431"/>
      <c r="CH52" s="431"/>
      <c r="CI52" s="431"/>
      <c r="CJ52" s="431"/>
      <c r="CK52" s="431"/>
      <c r="CL52" s="431"/>
      <c r="CM52" s="431"/>
      <c r="CN52" s="431"/>
      <c r="CO52" s="431"/>
      <c r="CP52" s="431"/>
      <c r="CQ52" s="431"/>
      <c r="CR52" s="431"/>
      <c r="CS52" s="431"/>
      <c r="CT52" s="431"/>
      <c r="CU52" s="431"/>
      <c r="CV52" s="431"/>
      <c r="CW52" s="431"/>
      <c r="CX52" s="431"/>
      <c r="CY52" s="431"/>
      <c r="CZ52" s="431"/>
      <c r="DA52" s="431"/>
      <c r="DB52" s="431"/>
    </row>
    <row r="53" spans="1:106" ht="11.1" customHeight="1" x14ac:dyDescent="0.2">
      <c r="A53" s="430" t="s">
        <v>496</v>
      </c>
      <c r="B53" s="431"/>
      <c r="C53" s="431"/>
      <c r="D53" s="431"/>
      <c r="E53" s="433">
        <v>633</v>
      </c>
      <c r="F53" s="431"/>
      <c r="G53" s="431"/>
      <c r="H53" s="431"/>
      <c r="I53" s="431"/>
      <c r="J53" s="431"/>
      <c r="K53" s="431"/>
      <c r="L53" s="431"/>
      <c r="M53" s="431"/>
      <c r="N53" s="431"/>
      <c r="O53" s="431"/>
      <c r="P53" s="431"/>
      <c r="Q53" s="431"/>
      <c r="R53" s="431"/>
      <c r="S53" s="431"/>
      <c r="T53" s="431"/>
      <c r="U53" s="431"/>
      <c r="V53" s="431"/>
      <c r="W53" s="431"/>
      <c r="X53" s="431"/>
      <c r="Y53" s="431"/>
      <c r="Z53" s="431"/>
      <c r="AA53" s="431"/>
      <c r="AB53" s="431"/>
      <c r="AC53" s="431"/>
      <c r="AD53" s="431"/>
      <c r="AE53" s="431"/>
      <c r="AF53" s="431"/>
      <c r="AG53" s="431"/>
      <c r="AH53" s="431"/>
      <c r="AI53" s="431"/>
      <c r="AJ53" s="431"/>
      <c r="AK53" s="431"/>
      <c r="AL53" s="431"/>
      <c r="AM53" s="431"/>
      <c r="AN53" s="431"/>
      <c r="AO53" s="431"/>
      <c r="AP53" s="431"/>
      <c r="AQ53" s="431"/>
      <c r="AR53" s="431"/>
      <c r="AS53" s="431"/>
      <c r="AT53" s="431"/>
      <c r="AU53" s="431"/>
      <c r="AV53" s="431"/>
      <c r="AW53" s="431"/>
      <c r="AX53" s="431"/>
      <c r="AY53" s="431"/>
      <c r="AZ53" s="431"/>
      <c r="BA53" s="431"/>
      <c r="BB53" s="431"/>
      <c r="BC53" s="431"/>
      <c r="BD53" s="431"/>
      <c r="BE53" s="431"/>
      <c r="BF53" s="431"/>
      <c r="BG53" s="431"/>
      <c r="BH53" s="431"/>
      <c r="BI53" s="431"/>
      <c r="BJ53" s="431"/>
      <c r="BK53" s="431"/>
      <c r="BL53" s="431"/>
      <c r="BM53" s="431"/>
      <c r="BN53" s="431"/>
      <c r="BO53" s="431"/>
      <c r="BP53" s="431"/>
      <c r="BQ53" s="431"/>
      <c r="BR53" s="431"/>
      <c r="BS53" s="431"/>
      <c r="BT53" s="431"/>
      <c r="BU53" s="431"/>
      <c r="BV53" s="431"/>
      <c r="BW53" s="431"/>
      <c r="BX53" s="431"/>
      <c r="BY53" s="431"/>
      <c r="BZ53" s="431"/>
      <c r="CA53" s="431"/>
      <c r="CB53" s="431"/>
      <c r="CC53" s="431"/>
      <c r="CD53" s="431"/>
      <c r="CE53" s="431"/>
      <c r="CF53" s="431"/>
      <c r="CG53" s="431"/>
      <c r="CH53" s="431"/>
      <c r="CI53" s="431"/>
      <c r="CJ53" s="431"/>
      <c r="CK53" s="431"/>
      <c r="CL53" s="431"/>
      <c r="CM53" s="431"/>
      <c r="CN53" s="431"/>
      <c r="CO53" s="431"/>
      <c r="CP53" s="431"/>
      <c r="CQ53" s="431"/>
      <c r="CR53" s="431"/>
      <c r="CS53" s="431"/>
      <c r="CT53" s="431"/>
      <c r="CU53" s="431"/>
      <c r="CV53" s="431"/>
      <c r="CW53" s="431"/>
      <c r="CX53" s="431"/>
      <c r="CY53" s="431"/>
      <c r="CZ53" s="431"/>
      <c r="DA53" s="431"/>
      <c r="DB53" s="431"/>
    </row>
    <row r="54" spans="1:106" ht="11.1" customHeight="1" x14ac:dyDescent="0.2">
      <c r="A54" s="430" t="s">
        <v>497</v>
      </c>
      <c r="B54" s="431"/>
      <c r="C54" s="431"/>
      <c r="D54" s="431"/>
      <c r="E54" s="433">
        <v>324</v>
      </c>
      <c r="F54" s="431"/>
      <c r="G54" s="431"/>
      <c r="H54" s="431"/>
      <c r="I54" s="431"/>
      <c r="J54" s="431"/>
      <c r="K54" s="431"/>
      <c r="L54" s="431"/>
      <c r="M54" s="431"/>
      <c r="N54" s="431"/>
      <c r="O54" s="431"/>
      <c r="P54" s="431"/>
      <c r="Q54" s="431"/>
      <c r="R54" s="431"/>
      <c r="S54" s="431"/>
      <c r="T54" s="431"/>
      <c r="U54" s="431"/>
      <c r="V54" s="431"/>
      <c r="W54" s="431"/>
      <c r="X54" s="431"/>
      <c r="Y54" s="431"/>
      <c r="Z54" s="431"/>
      <c r="AA54" s="431"/>
      <c r="AB54" s="431"/>
      <c r="AC54" s="431"/>
      <c r="AD54" s="431"/>
      <c r="AE54" s="431"/>
      <c r="AF54" s="431"/>
      <c r="AG54" s="431"/>
      <c r="AH54" s="431"/>
      <c r="AI54" s="431"/>
      <c r="AJ54" s="431"/>
      <c r="AK54" s="431"/>
      <c r="AL54" s="431"/>
      <c r="AM54" s="431"/>
      <c r="AN54" s="431"/>
      <c r="AO54" s="431"/>
      <c r="AP54" s="431"/>
      <c r="AQ54" s="431"/>
      <c r="AR54" s="431"/>
      <c r="AS54" s="431"/>
      <c r="AT54" s="431"/>
      <c r="AU54" s="431"/>
      <c r="AV54" s="431"/>
      <c r="AW54" s="431"/>
      <c r="AX54" s="431"/>
      <c r="AY54" s="431"/>
      <c r="AZ54" s="431"/>
      <c r="BA54" s="431"/>
      <c r="BB54" s="431"/>
      <c r="BC54" s="431"/>
      <c r="BD54" s="431"/>
      <c r="BE54" s="431"/>
      <c r="BF54" s="431"/>
      <c r="BG54" s="431"/>
      <c r="BH54" s="431"/>
      <c r="BI54" s="431"/>
      <c r="BJ54" s="431"/>
      <c r="BK54" s="431"/>
      <c r="BL54" s="431"/>
      <c r="BM54" s="431"/>
      <c r="BN54" s="431"/>
      <c r="BO54" s="431"/>
      <c r="BP54" s="431"/>
      <c r="BQ54" s="431"/>
      <c r="BR54" s="431"/>
      <c r="BS54" s="431"/>
      <c r="BT54" s="431"/>
      <c r="BU54" s="431"/>
      <c r="BV54" s="431"/>
      <c r="BW54" s="431"/>
      <c r="BX54" s="431"/>
      <c r="BY54" s="431"/>
      <c r="BZ54" s="431"/>
      <c r="CA54" s="431"/>
      <c r="CB54" s="431"/>
      <c r="CC54" s="431"/>
      <c r="CD54" s="431"/>
      <c r="CE54" s="431"/>
      <c r="CF54" s="431"/>
      <c r="CG54" s="431"/>
      <c r="CH54" s="431"/>
      <c r="CI54" s="431"/>
      <c r="CJ54" s="431"/>
      <c r="CK54" s="431"/>
      <c r="CL54" s="431"/>
      <c r="CM54" s="431"/>
      <c r="CN54" s="431"/>
      <c r="CO54" s="431"/>
      <c r="CP54" s="431"/>
      <c r="CQ54" s="431"/>
      <c r="CR54" s="431"/>
      <c r="CS54" s="431"/>
      <c r="CT54" s="431"/>
      <c r="CU54" s="431"/>
      <c r="CV54" s="431"/>
      <c r="CW54" s="431"/>
      <c r="CX54" s="431"/>
      <c r="CY54" s="431"/>
      <c r="CZ54" s="431"/>
      <c r="DA54" s="431"/>
      <c r="DB54" s="431"/>
    </row>
    <row r="55" spans="1:106" ht="11.1" customHeight="1" x14ac:dyDescent="0.2">
      <c r="A55" s="430" t="s">
        <v>498</v>
      </c>
      <c r="B55" s="431"/>
      <c r="C55" s="431"/>
      <c r="D55" s="431"/>
      <c r="E55" s="431"/>
      <c r="F55" s="431"/>
      <c r="G55" s="431"/>
      <c r="H55" s="431"/>
      <c r="I55" s="431"/>
      <c r="J55" s="431"/>
      <c r="K55" s="431"/>
      <c r="L55" s="431"/>
      <c r="M55" s="431"/>
      <c r="N55" s="431"/>
      <c r="O55" s="431"/>
      <c r="P55" s="431"/>
      <c r="Q55" s="431"/>
      <c r="R55" s="431"/>
      <c r="S55" s="431"/>
      <c r="T55" s="431"/>
      <c r="U55" s="431"/>
      <c r="V55" s="431"/>
      <c r="W55" s="431"/>
      <c r="X55" s="431"/>
      <c r="Y55" s="431"/>
      <c r="Z55" s="431"/>
      <c r="AA55" s="431"/>
      <c r="AB55" s="431"/>
      <c r="AC55" s="431"/>
      <c r="AD55" s="431"/>
      <c r="AE55" s="431"/>
      <c r="AF55" s="431"/>
      <c r="AG55" s="431"/>
      <c r="AH55" s="431"/>
      <c r="AI55" s="431"/>
      <c r="AJ55" s="431"/>
      <c r="AK55" s="431"/>
      <c r="AL55" s="431"/>
      <c r="AM55" s="431"/>
      <c r="AN55" s="431"/>
      <c r="AO55" s="431"/>
      <c r="AP55" s="431"/>
      <c r="AQ55" s="431"/>
      <c r="AR55" s="431"/>
      <c r="AS55" s="431"/>
      <c r="AT55" s="431"/>
      <c r="AU55" s="431"/>
      <c r="AV55" s="431"/>
      <c r="AW55" s="431"/>
      <c r="AX55" s="431"/>
      <c r="AY55" s="431"/>
      <c r="AZ55" s="431"/>
      <c r="BA55" s="431"/>
      <c r="BB55" s="431"/>
      <c r="BC55" s="431"/>
      <c r="BD55" s="431"/>
      <c r="BE55" s="431"/>
      <c r="BF55" s="431"/>
      <c r="BG55" s="431"/>
      <c r="BH55" s="431"/>
      <c r="BI55" s="431"/>
      <c r="BJ55" s="431"/>
      <c r="BK55" s="431"/>
      <c r="BL55" s="431"/>
      <c r="BM55" s="431"/>
      <c r="BN55" s="431"/>
      <c r="BO55" s="431"/>
      <c r="BP55" s="431"/>
      <c r="BQ55" s="431"/>
      <c r="BR55" s="431"/>
      <c r="BS55" s="431"/>
      <c r="BT55" s="431"/>
      <c r="BU55" s="431"/>
      <c r="BV55" s="431"/>
      <c r="BW55" s="431"/>
      <c r="BX55" s="431"/>
      <c r="BY55" s="431"/>
      <c r="BZ55" s="431"/>
      <c r="CA55" s="431"/>
      <c r="CB55" s="431"/>
      <c r="CC55" s="431"/>
      <c r="CD55" s="431"/>
      <c r="CE55" s="431"/>
      <c r="CF55" s="431"/>
      <c r="CG55" s="431"/>
      <c r="CH55" s="431"/>
      <c r="CI55" s="431"/>
      <c r="CJ55" s="431"/>
      <c r="CK55" s="431"/>
      <c r="CL55" s="431"/>
      <c r="CM55" s="431"/>
      <c r="CN55" s="431"/>
      <c r="CO55" s="431"/>
      <c r="CP55" s="431"/>
      <c r="CQ55" s="431"/>
      <c r="CR55" s="431"/>
      <c r="CS55" s="431"/>
      <c r="CT55" s="431"/>
      <c r="CU55" s="431"/>
      <c r="CV55" s="431"/>
      <c r="CW55" s="431"/>
      <c r="CX55" s="431"/>
      <c r="CY55" s="431"/>
      <c r="CZ55" s="431"/>
      <c r="DA55" s="431"/>
      <c r="DB55" s="431"/>
    </row>
    <row r="56" spans="1:106" ht="11.1" customHeight="1" x14ac:dyDescent="0.2">
      <c r="A56" s="430" t="s">
        <v>499</v>
      </c>
      <c r="B56" s="431"/>
      <c r="C56" s="431"/>
      <c r="D56" s="431"/>
      <c r="E56" s="433">
        <v>327</v>
      </c>
      <c r="F56" s="431"/>
      <c r="G56" s="431"/>
      <c r="H56" s="431"/>
      <c r="I56" s="431"/>
      <c r="J56" s="431"/>
      <c r="K56" s="431"/>
      <c r="L56" s="431"/>
      <c r="M56" s="431"/>
      <c r="N56" s="431"/>
      <c r="O56" s="431"/>
      <c r="P56" s="431"/>
      <c r="Q56" s="431"/>
      <c r="R56" s="431"/>
      <c r="S56" s="433">
        <v>879</v>
      </c>
      <c r="T56" s="431"/>
      <c r="U56" s="431"/>
      <c r="V56" s="431"/>
      <c r="W56" s="431"/>
      <c r="X56" s="433">
        <v>237</v>
      </c>
      <c r="Y56" s="431"/>
      <c r="Z56" s="431"/>
      <c r="AA56" s="431"/>
      <c r="AB56" s="431"/>
      <c r="AC56" s="431"/>
      <c r="AD56" s="431"/>
      <c r="AE56" s="431"/>
      <c r="AF56" s="431"/>
      <c r="AG56" s="431"/>
      <c r="AH56" s="431"/>
      <c r="AI56" s="431"/>
      <c r="AJ56" s="431"/>
      <c r="AK56" s="431"/>
      <c r="AL56" s="431"/>
      <c r="AM56" s="431"/>
      <c r="AN56" s="431"/>
      <c r="AO56" s="431"/>
      <c r="AP56" s="431"/>
      <c r="AQ56" s="431"/>
      <c r="AR56" s="431"/>
      <c r="AS56" s="431"/>
      <c r="AT56" s="431"/>
      <c r="AU56" s="431"/>
      <c r="AV56" s="431"/>
      <c r="AW56" s="431"/>
      <c r="AX56" s="431"/>
      <c r="AY56" s="431"/>
      <c r="AZ56" s="431"/>
      <c r="BA56" s="431"/>
      <c r="BB56" s="431"/>
      <c r="BC56" s="431"/>
      <c r="BD56" s="431"/>
      <c r="BE56" s="431"/>
      <c r="BF56" s="431"/>
      <c r="BG56" s="431"/>
      <c r="BH56" s="431"/>
      <c r="BI56" s="431"/>
      <c r="BJ56" s="431"/>
      <c r="BK56" s="431"/>
      <c r="BL56" s="431"/>
      <c r="BM56" s="431"/>
      <c r="BN56" s="431"/>
      <c r="BO56" s="431"/>
      <c r="BP56" s="431"/>
      <c r="BQ56" s="431"/>
      <c r="BR56" s="431"/>
      <c r="BS56" s="431"/>
      <c r="BT56" s="431"/>
      <c r="BU56" s="431"/>
      <c r="BV56" s="431"/>
      <c r="BW56" s="431"/>
      <c r="BX56" s="431"/>
      <c r="BY56" s="431"/>
      <c r="BZ56" s="431"/>
      <c r="CA56" s="431"/>
      <c r="CB56" s="431"/>
      <c r="CC56" s="431"/>
      <c r="CD56" s="431"/>
      <c r="CE56" s="431"/>
      <c r="CF56" s="431"/>
      <c r="CG56" s="431"/>
      <c r="CH56" s="431"/>
      <c r="CI56" s="431"/>
      <c r="CJ56" s="431"/>
      <c r="CK56" s="431"/>
      <c r="CL56" s="431"/>
      <c r="CM56" s="431"/>
      <c r="CN56" s="431"/>
      <c r="CO56" s="431"/>
      <c r="CP56" s="431"/>
      <c r="CQ56" s="431"/>
      <c r="CR56" s="431"/>
      <c r="CS56" s="431"/>
      <c r="CT56" s="431"/>
      <c r="CU56" s="431"/>
      <c r="CV56" s="431"/>
      <c r="CW56" s="431"/>
      <c r="CX56" s="431"/>
      <c r="CY56" s="431"/>
      <c r="CZ56" s="431"/>
      <c r="DA56" s="431"/>
      <c r="DB56" s="431"/>
    </row>
    <row r="57" spans="1:106" ht="11.1" customHeight="1" x14ac:dyDescent="0.2">
      <c r="A57" s="430" t="s">
        <v>500</v>
      </c>
      <c r="B57" s="431"/>
      <c r="C57" s="431"/>
      <c r="D57" s="431"/>
      <c r="E57" s="433">
        <v>60</v>
      </c>
      <c r="F57" s="431"/>
      <c r="G57" s="431"/>
      <c r="H57" s="431"/>
      <c r="I57" s="431"/>
      <c r="J57" s="431"/>
      <c r="K57" s="431"/>
      <c r="L57" s="431"/>
      <c r="M57" s="431"/>
      <c r="N57" s="431"/>
      <c r="O57" s="431"/>
      <c r="P57" s="431"/>
      <c r="Q57" s="431"/>
      <c r="R57" s="431"/>
      <c r="S57" s="433">
        <v>463</v>
      </c>
      <c r="T57" s="431"/>
      <c r="U57" s="431"/>
      <c r="V57" s="431"/>
      <c r="W57" s="431"/>
      <c r="X57" s="431"/>
      <c r="Y57" s="431"/>
      <c r="Z57" s="431"/>
      <c r="AA57" s="431"/>
      <c r="AB57" s="431"/>
      <c r="AC57" s="431"/>
      <c r="AD57" s="431"/>
      <c r="AE57" s="431"/>
      <c r="AF57" s="431"/>
      <c r="AG57" s="431"/>
      <c r="AH57" s="431"/>
      <c r="AI57" s="431"/>
      <c r="AJ57" s="431"/>
      <c r="AK57" s="431"/>
      <c r="AL57" s="431"/>
      <c r="AM57" s="431"/>
      <c r="AN57" s="431"/>
      <c r="AO57" s="431"/>
      <c r="AP57" s="431"/>
      <c r="AQ57" s="431"/>
      <c r="AR57" s="431"/>
      <c r="AS57" s="431"/>
      <c r="AT57" s="431"/>
      <c r="AU57" s="431"/>
      <c r="AV57" s="431"/>
      <c r="AW57" s="431"/>
      <c r="AX57" s="431"/>
      <c r="AY57" s="431"/>
      <c r="AZ57" s="431"/>
      <c r="BA57" s="431"/>
      <c r="BB57" s="431"/>
      <c r="BC57" s="431"/>
      <c r="BD57" s="431"/>
      <c r="BE57" s="431"/>
      <c r="BF57" s="431"/>
      <c r="BG57" s="431"/>
      <c r="BH57" s="431"/>
      <c r="BI57" s="431"/>
      <c r="BJ57" s="431"/>
      <c r="BK57" s="431"/>
      <c r="BL57" s="431"/>
      <c r="BM57" s="431"/>
      <c r="BN57" s="431"/>
      <c r="BO57" s="431"/>
      <c r="BP57" s="431"/>
      <c r="BQ57" s="431"/>
      <c r="BR57" s="431"/>
      <c r="BS57" s="431"/>
      <c r="BT57" s="431"/>
      <c r="BU57" s="431"/>
      <c r="BV57" s="431"/>
      <c r="BW57" s="431"/>
      <c r="BX57" s="431"/>
      <c r="BY57" s="431"/>
      <c r="BZ57" s="431"/>
      <c r="CA57" s="431"/>
      <c r="CB57" s="431"/>
      <c r="CC57" s="431"/>
      <c r="CD57" s="431"/>
      <c r="CE57" s="431"/>
      <c r="CF57" s="431"/>
      <c r="CG57" s="431"/>
      <c r="CH57" s="431"/>
      <c r="CI57" s="431"/>
      <c r="CJ57" s="431"/>
      <c r="CK57" s="431"/>
      <c r="CL57" s="431"/>
      <c r="CM57" s="431"/>
      <c r="CN57" s="431"/>
      <c r="CO57" s="431"/>
      <c r="CP57" s="431"/>
      <c r="CQ57" s="431"/>
      <c r="CR57" s="431"/>
      <c r="CS57" s="431"/>
      <c r="CT57" s="431"/>
      <c r="CU57" s="431"/>
      <c r="CV57" s="431"/>
      <c r="CW57" s="431"/>
      <c r="CX57" s="431"/>
      <c r="CY57" s="431"/>
      <c r="CZ57" s="431"/>
      <c r="DA57" s="431"/>
      <c r="DB57" s="431"/>
    </row>
    <row r="58" spans="1:106" ht="11.1" customHeight="1" x14ac:dyDescent="0.2">
      <c r="A58" s="430" t="s">
        <v>501</v>
      </c>
      <c r="B58" s="431"/>
      <c r="C58" s="431"/>
      <c r="D58" s="431"/>
      <c r="E58" s="431"/>
      <c r="F58" s="431"/>
      <c r="G58" s="431"/>
      <c r="H58" s="431"/>
      <c r="I58" s="431"/>
      <c r="J58" s="431"/>
      <c r="K58" s="431"/>
      <c r="L58" s="432">
        <v>1321</v>
      </c>
      <c r="M58" s="431"/>
      <c r="N58" s="431"/>
      <c r="O58" s="431"/>
      <c r="P58" s="431"/>
      <c r="Q58" s="431"/>
      <c r="R58" s="431"/>
      <c r="S58" s="431"/>
      <c r="T58" s="431"/>
      <c r="U58" s="431"/>
      <c r="V58" s="431"/>
      <c r="W58" s="431"/>
      <c r="X58" s="431"/>
      <c r="Y58" s="431"/>
      <c r="Z58" s="431"/>
      <c r="AA58" s="431"/>
      <c r="AB58" s="431"/>
      <c r="AC58" s="431"/>
      <c r="AD58" s="431"/>
      <c r="AE58" s="431"/>
      <c r="AF58" s="431"/>
      <c r="AG58" s="431"/>
      <c r="AH58" s="431"/>
      <c r="AI58" s="431"/>
      <c r="AJ58" s="431"/>
      <c r="AK58" s="431"/>
      <c r="AL58" s="433">
        <v>37</v>
      </c>
      <c r="AM58" s="431"/>
      <c r="AN58" s="431"/>
      <c r="AO58" s="431"/>
      <c r="AP58" s="431"/>
      <c r="AQ58" s="431"/>
      <c r="AR58" s="431"/>
      <c r="AS58" s="431"/>
      <c r="AT58" s="431"/>
      <c r="AU58" s="431"/>
      <c r="AV58" s="431"/>
      <c r="AW58" s="431"/>
      <c r="AX58" s="431"/>
      <c r="AY58" s="431"/>
      <c r="AZ58" s="431"/>
      <c r="BA58" s="431"/>
      <c r="BB58" s="431"/>
      <c r="BC58" s="431"/>
      <c r="BD58" s="431"/>
      <c r="BE58" s="431"/>
      <c r="BF58" s="431"/>
      <c r="BG58" s="431"/>
      <c r="BH58" s="431"/>
      <c r="BI58" s="431"/>
      <c r="BJ58" s="431"/>
      <c r="BK58" s="431"/>
      <c r="BL58" s="431"/>
      <c r="BM58" s="431"/>
      <c r="BN58" s="431"/>
      <c r="BO58" s="431"/>
      <c r="BP58" s="431"/>
      <c r="BQ58" s="431"/>
      <c r="BR58" s="431"/>
      <c r="BS58" s="431"/>
      <c r="BT58" s="431"/>
      <c r="BU58" s="431"/>
      <c r="BV58" s="431"/>
      <c r="BW58" s="431"/>
      <c r="BX58" s="431"/>
      <c r="BY58" s="431"/>
      <c r="BZ58" s="431"/>
      <c r="CA58" s="431"/>
      <c r="CB58" s="431"/>
      <c r="CC58" s="431"/>
      <c r="CD58" s="431"/>
      <c r="CE58" s="431"/>
      <c r="CF58" s="431"/>
      <c r="CG58" s="431"/>
      <c r="CH58" s="431"/>
      <c r="CI58" s="431"/>
      <c r="CJ58" s="431"/>
      <c r="CK58" s="431"/>
      <c r="CL58" s="431"/>
      <c r="CM58" s="431"/>
      <c r="CN58" s="431"/>
      <c r="CO58" s="431"/>
      <c r="CP58" s="431"/>
      <c r="CQ58" s="431"/>
      <c r="CR58" s="431"/>
      <c r="CS58" s="431"/>
      <c r="CT58" s="431"/>
      <c r="CU58" s="431"/>
      <c r="CV58" s="431"/>
      <c r="CW58" s="431"/>
      <c r="CX58" s="431"/>
      <c r="CY58" s="431"/>
      <c r="CZ58" s="431"/>
      <c r="DA58" s="431"/>
      <c r="DB58" s="431"/>
    </row>
    <row r="59" spans="1:106" ht="11.1" customHeight="1" x14ac:dyDescent="0.2">
      <c r="A59" s="430" t="s">
        <v>502</v>
      </c>
      <c r="B59" s="431"/>
      <c r="C59" s="431"/>
      <c r="D59" s="431"/>
      <c r="E59" s="431"/>
      <c r="F59" s="431"/>
      <c r="G59" s="431"/>
      <c r="H59" s="431"/>
      <c r="I59" s="431"/>
      <c r="J59" s="431"/>
      <c r="K59" s="431"/>
      <c r="L59" s="431"/>
      <c r="M59" s="431"/>
      <c r="N59" s="431"/>
      <c r="O59" s="431"/>
      <c r="P59" s="431"/>
      <c r="Q59" s="431"/>
      <c r="R59" s="433">
        <v>334</v>
      </c>
      <c r="S59" s="431"/>
      <c r="T59" s="431"/>
      <c r="U59" s="431"/>
      <c r="V59" s="433">
        <v>70</v>
      </c>
      <c r="W59" s="431"/>
      <c r="X59" s="431"/>
      <c r="Y59" s="431"/>
      <c r="Z59" s="431"/>
      <c r="AA59" s="431"/>
      <c r="AB59" s="431"/>
      <c r="AC59" s="431"/>
      <c r="AD59" s="431"/>
      <c r="AE59" s="431"/>
      <c r="AF59" s="431"/>
      <c r="AG59" s="431"/>
      <c r="AH59" s="431"/>
      <c r="AI59" s="431"/>
      <c r="AJ59" s="431"/>
      <c r="AK59" s="431"/>
      <c r="AL59" s="431"/>
      <c r="AM59" s="431"/>
      <c r="AN59" s="431"/>
      <c r="AO59" s="431"/>
      <c r="AP59" s="431"/>
      <c r="AQ59" s="431"/>
      <c r="AR59" s="431"/>
      <c r="AS59" s="431"/>
      <c r="AT59" s="433">
        <v>41</v>
      </c>
      <c r="AU59" s="431"/>
      <c r="AV59" s="431"/>
      <c r="AW59" s="431"/>
      <c r="AX59" s="431"/>
      <c r="AY59" s="431"/>
      <c r="AZ59" s="431"/>
      <c r="BA59" s="433">
        <v>353</v>
      </c>
      <c r="BB59" s="431"/>
      <c r="BC59" s="431"/>
      <c r="BD59" s="431"/>
      <c r="BE59" s="431"/>
      <c r="BF59" s="431"/>
      <c r="BG59" s="431"/>
      <c r="BH59" s="431"/>
      <c r="BI59" s="431"/>
      <c r="BJ59" s="431"/>
      <c r="BK59" s="431"/>
      <c r="BL59" s="431"/>
      <c r="BM59" s="431"/>
      <c r="BN59" s="431"/>
      <c r="BO59" s="431"/>
      <c r="BP59" s="431"/>
      <c r="BQ59" s="431"/>
      <c r="BR59" s="431"/>
      <c r="BS59" s="431"/>
      <c r="BT59" s="431"/>
      <c r="BU59" s="431"/>
      <c r="BV59" s="431"/>
      <c r="BW59" s="431"/>
      <c r="BX59" s="431"/>
      <c r="BY59" s="431"/>
      <c r="BZ59" s="431"/>
      <c r="CA59" s="431"/>
      <c r="CB59" s="431"/>
      <c r="CC59" s="431"/>
      <c r="CD59" s="431"/>
      <c r="CE59" s="431"/>
      <c r="CF59" s="431"/>
      <c r="CG59" s="431"/>
      <c r="CH59" s="431"/>
      <c r="CI59" s="431"/>
      <c r="CJ59" s="431"/>
      <c r="CK59" s="431"/>
      <c r="CL59" s="431"/>
      <c r="CM59" s="431"/>
      <c r="CN59" s="431"/>
      <c r="CO59" s="431"/>
      <c r="CP59" s="431"/>
      <c r="CQ59" s="431"/>
      <c r="CR59" s="431"/>
      <c r="CS59" s="431"/>
      <c r="CT59" s="431"/>
      <c r="CU59" s="431"/>
      <c r="CV59" s="431"/>
      <c r="CW59" s="431"/>
      <c r="CX59" s="431"/>
      <c r="CY59" s="431"/>
      <c r="CZ59" s="431"/>
      <c r="DA59" s="431"/>
      <c r="DB59" s="431"/>
    </row>
    <row r="60" spans="1:106" ht="11.1" customHeight="1" x14ac:dyDescent="0.2">
      <c r="A60" s="430" t="s">
        <v>503</v>
      </c>
      <c r="B60" s="431"/>
      <c r="C60" s="431"/>
      <c r="D60" s="431"/>
      <c r="E60" s="431"/>
      <c r="F60" s="431"/>
      <c r="G60" s="431"/>
      <c r="H60" s="431"/>
      <c r="I60" s="431"/>
      <c r="J60" s="431"/>
      <c r="K60" s="431"/>
      <c r="L60" s="431"/>
      <c r="M60" s="431"/>
      <c r="N60" s="431"/>
      <c r="O60" s="431"/>
      <c r="P60" s="431"/>
      <c r="Q60" s="431"/>
      <c r="R60" s="431"/>
      <c r="S60" s="431"/>
      <c r="T60" s="431"/>
      <c r="U60" s="431"/>
      <c r="V60" s="431"/>
      <c r="W60" s="431"/>
      <c r="X60" s="431"/>
      <c r="Y60" s="431"/>
      <c r="Z60" s="431"/>
      <c r="AA60" s="431"/>
      <c r="AB60" s="431"/>
      <c r="AC60" s="431"/>
      <c r="AD60" s="431"/>
      <c r="AE60" s="431"/>
      <c r="AF60" s="431"/>
      <c r="AG60" s="431"/>
      <c r="AH60" s="431"/>
      <c r="AI60" s="431"/>
      <c r="AJ60" s="431"/>
      <c r="AK60" s="431"/>
      <c r="AL60" s="431"/>
      <c r="AM60" s="431"/>
      <c r="AN60" s="431"/>
      <c r="AO60" s="431"/>
      <c r="AP60" s="431"/>
      <c r="AQ60" s="431"/>
      <c r="AR60" s="431"/>
      <c r="AS60" s="431"/>
      <c r="AT60" s="431"/>
      <c r="AU60" s="431"/>
      <c r="AV60" s="431"/>
      <c r="AW60" s="431"/>
      <c r="AX60" s="431"/>
      <c r="AY60" s="431"/>
      <c r="AZ60" s="431"/>
      <c r="BA60" s="431"/>
      <c r="BB60" s="431"/>
      <c r="BC60" s="431"/>
      <c r="BD60" s="431"/>
      <c r="BE60" s="431"/>
      <c r="BF60" s="431"/>
      <c r="BG60" s="431"/>
      <c r="BH60" s="431"/>
      <c r="BI60" s="431"/>
      <c r="BJ60" s="431"/>
      <c r="BK60" s="431"/>
      <c r="BL60" s="431"/>
      <c r="BM60" s="431"/>
      <c r="BN60" s="431"/>
      <c r="BO60" s="431"/>
      <c r="BP60" s="431"/>
      <c r="BQ60" s="431"/>
      <c r="BR60" s="431"/>
      <c r="BS60" s="431"/>
      <c r="BT60" s="431"/>
      <c r="BU60" s="431"/>
      <c r="BV60" s="431"/>
      <c r="BW60" s="431"/>
      <c r="BX60" s="431"/>
      <c r="BY60" s="431"/>
      <c r="BZ60" s="431"/>
      <c r="CA60" s="431"/>
      <c r="CB60" s="431"/>
      <c r="CC60" s="431"/>
      <c r="CD60" s="431"/>
      <c r="CE60" s="431"/>
      <c r="CF60" s="431"/>
      <c r="CG60" s="431"/>
      <c r="CH60" s="431"/>
      <c r="CI60" s="431"/>
      <c r="CJ60" s="431"/>
      <c r="CK60" s="431"/>
      <c r="CL60" s="431"/>
      <c r="CM60" s="431"/>
      <c r="CN60" s="431"/>
      <c r="CO60" s="431"/>
      <c r="CP60" s="431"/>
      <c r="CQ60" s="431"/>
      <c r="CR60" s="431"/>
      <c r="CS60" s="431"/>
      <c r="CT60" s="431"/>
      <c r="CU60" s="431"/>
      <c r="CV60" s="431"/>
      <c r="CW60" s="431"/>
      <c r="CX60" s="431"/>
      <c r="CY60" s="431"/>
      <c r="CZ60" s="431"/>
      <c r="DA60" s="431"/>
      <c r="DB60" s="431"/>
    </row>
    <row r="61" spans="1:106" ht="11.1" customHeight="1" x14ac:dyDescent="0.2">
      <c r="A61" s="430" t="s">
        <v>505</v>
      </c>
      <c r="B61" s="433">
        <v>869</v>
      </c>
      <c r="C61" s="433">
        <v>84</v>
      </c>
      <c r="D61" s="431"/>
      <c r="E61" s="431"/>
      <c r="F61" s="431"/>
      <c r="G61" s="431"/>
      <c r="H61" s="431"/>
      <c r="I61" s="431"/>
      <c r="J61" s="431"/>
      <c r="K61" s="431"/>
      <c r="L61" s="431"/>
      <c r="M61" s="431"/>
      <c r="N61" s="431"/>
      <c r="O61" s="431"/>
      <c r="P61" s="433">
        <v>973</v>
      </c>
      <c r="Q61" s="431"/>
      <c r="R61" s="432">
        <v>1513</v>
      </c>
      <c r="S61" s="431"/>
      <c r="T61" s="431"/>
      <c r="U61" s="431"/>
      <c r="V61" s="431"/>
      <c r="W61" s="431"/>
      <c r="X61" s="433">
        <v>437</v>
      </c>
      <c r="Y61" s="431"/>
      <c r="Z61" s="432">
        <v>1068</v>
      </c>
      <c r="AA61" s="433">
        <v>94</v>
      </c>
      <c r="AB61" s="431"/>
      <c r="AC61" s="431"/>
      <c r="AD61" s="433">
        <v>251</v>
      </c>
      <c r="AE61" s="431"/>
      <c r="AF61" s="431"/>
      <c r="AG61" s="433">
        <v>82</v>
      </c>
      <c r="AH61" s="431"/>
      <c r="AI61" s="431"/>
      <c r="AJ61" s="431"/>
      <c r="AK61" s="431"/>
      <c r="AL61" s="433">
        <v>152</v>
      </c>
      <c r="AM61" s="431"/>
      <c r="AN61" s="433">
        <v>109</v>
      </c>
      <c r="AO61" s="433">
        <v>181</v>
      </c>
      <c r="AP61" s="433">
        <v>424</v>
      </c>
      <c r="AQ61" s="433">
        <v>154</v>
      </c>
      <c r="AR61" s="431"/>
      <c r="AS61" s="431"/>
      <c r="AT61" s="433">
        <v>110</v>
      </c>
      <c r="AU61" s="433">
        <v>28</v>
      </c>
      <c r="AV61" s="431"/>
      <c r="AW61" s="433">
        <v>100</v>
      </c>
      <c r="AX61" s="431"/>
      <c r="AY61" s="433">
        <v>160</v>
      </c>
      <c r="AZ61" s="431"/>
      <c r="BA61" s="431"/>
      <c r="BB61" s="433">
        <v>128</v>
      </c>
      <c r="BC61" s="433">
        <v>87</v>
      </c>
      <c r="BD61" s="431"/>
      <c r="BE61" s="433">
        <v>21</v>
      </c>
      <c r="BF61" s="433">
        <v>45</v>
      </c>
      <c r="BG61" s="433">
        <v>270</v>
      </c>
      <c r="BH61" s="431"/>
      <c r="BI61" s="431"/>
      <c r="BJ61" s="431"/>
      <c r="BK61" s="431"/>
      <c r="BL61" s="431"/>
      <c r="BM61" s="431"/>
      <c r="BN61" s="431"/>
      <c r="BO61" s="431"/>
      <c r="BP61" s="431"/>
      <c r="BQ61" s="431"/>
      <c r="BR61" s="431"/>
      <c r="BS61" s="431"/>
      <c r="BT61" s="431"/>
      <c r="BU61" s="431"/>
      <c r="BV61" s="431"/>
      <c r="BW61" s="431"/>
      <c r="BX61" s="431"/>
      <c r="BY61" s="431"/>
      <c r="BZ61" s="431"/>
      <c r="CA61" s="431"/>
      <c r="CB61" s="431"/>
      <c r="CC61" s="431"/>
      <c r="CD61" s="431"/>
      <c r="CE61" s="431"/>
      <c r="CF61" s="431"/>
      <c r="CG61" s="431"/>
      <c r="CH61" s="431"/>
      <c r="CI61" s="431"/>
      <c r="CJ61" s="431"/>
      <c r="CK61" s="431"/>
      <c r="CL61" s="431"/>
      <c r="CM61" s="431"/>
      <c r="CN61" s="431"/>
      <c r="CO61" s="431"/>
      <c r="CP61" s="431"/>
      <c r="CQ61" s="431"/>
      <c r="CR61" s="431"/>
      <c r="CS61" s="431"/>
      <c r="CT61" s="431"/>
      <c r="CU61" s="431"/>
      <c r="CV61" s="431"/>
      <c r="CW61" s="431"/>
      <c r="CX61" s="431"/>
      <c r="CY61" s="431"/>
      <c r="CZ61" s="431"/>
      <c r="DA61" s="431"/>
      <c r="DB61" s="431"/>
    </row>
    <row r="62" spans="1:106" ht="11.1" customHeight="1" x14ac:dyDescent="0.2">
      <c r="A62" s="430" t="s">
        <v>506</v>
      </c>
      <c r="B62" s="431"/>
      <c r="C62" s="431"/>
      <c r="D62" s="431"/>
      <c r="E62" s="433">
        <v>16</v>
      </c>
      <c r="F62" s="431"/>
      <c r="G62" s="431"/>
      <c r="H62" s="431"/>
      <c r="I62" s="431"/>
      <c r="J62" s="431"/>
      <c r="K62" s="431"/>
      <c r="L62" s="431"/>
      <c r="M62" s="431"/>
      <c r="N62" s="431"/>
      <c r="O62" s="431"/>
      <c r="P62" s="431"/>
      <c r="Q62" s="431"/>
      <c r="R62" s="431"/>
      <c r="S62" s="431"/>
      <c r="T62" s="431"/>
      <c r="U62" s="431"/>
      <c r="V62" s="433">
        <v>223</v>
      </c>
      <c r="W62" s="431"/>
      <c r="X62" s="431"/>
      <c r="Y62" s="431"/>
      <c r="Z62" s="431"/>
      <c r="AA62" s="431"/>
      <c r="AB62" s="431"/>
      <c r="AC62" s="431"/>
      <c r="AD62" s="431"/>
      <c r="AE62" s="431"/>
      <c r="AF62" s="431"/>
      <c r="AG62" s="431"/>
      <c r="AH62" s="431"/>
      <c r="AI62" s="431"/>
      <c r="AJ62" s="431"/>
      <c r="AK62" s="431"/>
      <c r="AL62" s="431"/>
      <c r="AM62" s="431"/>
      <c r="AN62" s="431"/>
      <c r="AO62" s="431"/>
      <c r="AP62" s="431"/>
      <c r="AQ62" s="431"/>
      <c r="AR62" s="431"/>
      <c r="AS62" s="431"/>
      <c r="AT62" s="431"/>
      <c r="AU62" s="431"/>
      <c r="AV62" s="431"/>
      <c r="AW62" s="431"/>
      <c r="AX62" s="431"/>
      <c r="AY62" s="431"/>
      <c r="AZ62" s="431"/>
      <c r="BA62" s="431"/>
      <c r="BB62" s="431"/>
      <c r="BC62" s="431"/>
      <c r="BD62" s="431"/>
      <c r="BE62" s="431"/>
      <c r="BF62" s="431"/>
      <c r="BG62" s="431"/>
      <c r="BH62" s="431"/>
      <c r="BI62" s="431"/>
      <c r="BJ62" s="431"/>
      <c r="BK62" s="431"/>
      <c r="BL62" s="431"/>
      <c r="BM62" s="431"/>
      <c r="BN62" s="431"/>
      <c r="BO62" s="431"/>
      <c r="BP62" s="431"/>
      <c r="BQ62" s="431"/>
      <c r="BR62" s="431"/>
      <c r="BS62" s="431"/>
      <c r="BT62" s="431"/>
      <c r="BU62" s="431"/>
      <c r="BV62" s="431"/>
      <c r="BW62" s="431"/>
      <c r="BX62" s="431"/>
      <c r="BY62" s="431"/>
      <c r="BZ62" s="431"/>
      <c r="CA62" s="431"/>
      <c r="CB62" s="431"/>
      <c r="CC62" s="431"/>
      <c r="CD62" s="431"/>
      <c r="CE62" s="431"/>
      <c r="CF62" s="431"/>
      <c r="CG62" s="431"/>
      <c r="CH62" s="431"/>
      <c r="CI62" s="431"/>
      <c r="CJ62" s="431"/>
      <c r="CK62" s="431"/>
      <c r="CL62" s="431"/>
      <c r="CM62" s="431"/>
      <c r="CN62" s="431"/>
      <c r="CO62" s="431"/>
      <c r="CP62" s="431"/>
      <c r="CQ62" s="431"/>
      <c r="CR62" s="431"/>
      <c r="CS62" s="431"/>
      <c r="CT62" s="431"/>
      <c r="CU62" s="431"/>
      <c r="CV62" s="431"/>
      <c r="CW62" s="431"/>
      <c r="CX62" s="431"/>
      <c r="CY62" s="431"/>
      <c r="CZ62" s="431"/>
      <c r="DA62" s="431"/>
      <c r="DB62" s="431"/>
    </row>
    <row r="63" spans="1:106" ht="11.1" customHeight="1" x14ac:dyDescent="0.2">
      <c r="A63" s="430" t="s">
        <v>507</v>
      </c>
      <c r="B63" s="431"/>
      <c r="C63" s="431"/>
      <c r="D63" s="431"/>
      <c r="E63" s="431"/>
      <c r="F63" s="431"/>
      <c r="G63" s="431"/>
      <c r="H63" s="431"/>
      <c r="I63" s="431"/>
      <c r="J63" s="431"/>
      <c r="K63" s="431"/>
      <c r="L63" s="431"/>
      <c r="M63" s="431"/>
      <c r="N63" s="431"/>
      <c r="O63" s="431"/>
      <c r="P63" s="431"/>
      <c r="Q63" s="431"/>
      <c r="R63" s="431"/>
      <c r="S63" s="431"/>
      <c r="T63" s="431"/>
      <c r="U63" s="431"/>
      <c r="V63" s="431"/>
      <c r="W63" s="431"/>
      <c r="X63" s="431"/>
      <c r="Y63" s="431"/>
      <c r="Z63" s="431"/>
      <c r="AA63" s="431"/>
      <c r="AB63" s="431"/>
      <c r="AC63" s="431"/>
      <c r="AD63" s="431"/>
      <c r="AE63" s="431"/>
      <c r="AF63" s="431"/>
      <c r="AG63" s="431"/>
      <c r="AH63" s="431"/>
      <c r="AI63" s="431"/>
      <c r="AJ63" s="431"/>
      <c r="AK63" s="431"/>
      <c r="AL63" s="431"/>
      <c r="AM63" s="431"/>
      <c r="AN63" s="431"/>
      <c r="AO63" s="431"/>
      <c r="AP63" s="431"/>
      <c r="AQ63" s="431"/>
      <c r="AR63" s="431"/>
      <c r="AS63" s="431"/>
      <c r="AT63" s="431"/>
      <c r="AU63" s="431"/>
      <c r="AV63" s="431"/>
      <c r="AW63" s="431"/>
      <c r="AX63" s="431"/>
      <c r="AY63" s="431"/>
      <c r="AZ63" s="431"/>
      <c r="BA63" s="431"/>
      <c r="BB63" s="431"/>
      <c r="BC63" s="431"/>
      <c r="BD63" s="431"/>
      <c r="BE63" s="431"/>
      <c r="BF63" s="431"/>
      <c r="BG63" s="431"/>
      <c r="BH63" s="431"/>
      <c r="BI63" s="431"/>
      <c r="BJ63" s="431"/>
      <c r="BK63" s="431"/>
      <c r="BL63" s="431"/>
      <c r="BM63" s="431"/>
      <c r="BN63" s="431"/>
      <c r="BO63" s="431"/>
      <c r="BP63" s="431"/>
      <c r="BQ63" s="431"/>
      <c r="BR63" s="431"/>
      <c r="BS63" s="431"/>
      <c r="BT63" s="431"/>
      <c r="BU63" s="431"/>
      <c r="BV63" s="431"/>
      <c r="BW63" s="431"/>
      <c r="BX63" s="431"/>
      <c r="BY63" s="431"/>
      <c r="BZ63" s="431"/>
      <c r="CA63" s="431"/>
      <c r="CB63" s="431"/>
      <c r="CC63" s="431"/>
      <c r="CD63" s="431"/>
      <c r="CE63" s="431"/>
      <c r="CF63" s="431"/>
      <c r="CG63" s="431"/>
      <c r="CH63" s="431"/>
      <c r="CI63" s="431"/>
      <c r="CJ63" s="431"/>
      <c r="CK63" s="431"/>
      <c r="CL63" s="431"/>
      <c r="CM63" s="431"/>
      <c r="CN63" s="431"/>
      <c r="CO63" s="431"/>
      <c r="CP63" s="431"/>
      <c r="CQ63" s="431"/>
      <c r="CR63" s="431"/>
      <c r="CS63" s="431"/>
      <c r="CT63" s="431"/>
      <c r="CU63" s="431"/>
      <c r="CV63" s="431"/>
      <c r="CW63" s="431"/>
      <c r="CX63" s="431"/>
      <c r="CY63" s="431"/>
      <c r="CZ63" s="431"/>
      <c r="DA63" s="431"/>
      <c r="DB63" s="431"/>
    </row>
    <row r="64" spans="1:106" ht="11.1" customHeight="1" x14ac:dyDescent="0.2">
      <c r="A64" s="430" t="s">
        <v>508</v>
      </c>
      <c r="B64" s="431"/>
      <c r="C64" s="431"/>
      <c r="D64" s="431"/>
      <c r="E64" s="433">
        <v>335</v>
      </c>
      <c r="F64" s="431"/>
      <c r="G64" s="431"/>
      <c r="H64" s="431"/>
      <c r="I64" s="431"/>
      <c r="J64" s="431"/>
      <c r="K64" s="431"/>
      <c r="L64" s="431"/>
      <c r="M64" s="431"/>
      <c r="N64" s="431"/>
      <c r="O64" s="431"/>
      <c r="P64" s="431"/>
      <c r="Q64" s="431"/>
      <c r="R64" s="431"/>
      <c r="S64" s="431"/>
      <c r="T64" s="431"/>
      <c r="U64" s="431"/>
      <c r="V64" s="431"/>
      <c r="W64" s="431"/>
      <c r="X64" s="431"/>
      <c r="Y64" s="431"/>
      <c r="Z64" s="433">
        <v>245</v>
      </c>
      <c r="AA64" s="431"/>
      <c r="AB64" s="431"/>
      <c r="AC64" s="433">
        <v>48</v>
      </c>
      <c r="AD64" s="431"/>
      <c r="AE64" s="433">
        <v>234</v>
      </c>
      <c r="AF64" s="431"/>
      <c r="AG64" s="431"/>
      <c r="AH64" s="431"/>
      <c r="AI64" s="431"/>
      <c r="AJ64" s="431"/>
      <c r="AK64" s="431"/>
      <c r="AL64" s="431"/>
      <c r="AM64" s="431"/>
      <c r="AN64" s="431"/>
      <c r="AO64" s="431"/>
      <c r="AP64" s="431"/>
      <c r="AQ64" s="431"/>
      <c r="AR64" s="431"/>
      <c r="AS64" s="431"/>
      <c r="AT64" s="431"/>
      <c r="AU64" s="431"/>
      <c r="AV64" s="431"/>
      <c r="AW64" s="431"/>
      <c r="AX64" s="431"/>
      <c r="AY64" s="431"/>
      <c r="AZ64" s="431"/>
      <c r="BA64" s="431"/>
      <c r="BB64" s="431"/>
      <c r="BC64" s="431"/>
      <c r="BD64" s="431"/>
      <c r="BE64" s="431"/>
      <c r="BF64" s="431"/>
      <c r="BG64" s="431"/>
      <c r="BH64" s="431"/>
      <c r="BI64" s="431"/>
      <c r="BJ64" s="431"/>
      <c r="BK64" s="431"/>
      <c r="BL64" s="431"/>
      <c r="BM64" s="431"/>
      <c r="BN64" s="431"/>
      <c r="BO64" s="432">
        <v>2333</v>
      </c>
      <c r="BP64" s="433">
        <v>102</v>
      </c>
      <c r="BQ64" s="431"/>
      <c r="BR64" s="431"/>
      <c r="BS64" s="431"/>
      <c r="BT64" s="431"/>
      <c r="BU64" s="431"/>
      <c r="BV64" s="431"/>
      <c r="BW64" s="431"/>
      <c r="BX64" s="431"/>
      <c r="BY64" s="431"/>
      <c r="BZ64" s="431"/>
      <c r="CA64" s="431"/>
      <c r="CB64" s="431"/>
      <c r="CC64" s="431"/>
      <c r="CD64" s="431"/>
      <c r="CE64" s="431"/>
      <c r="CF64" s="431"/>
      <c r="CG64" s="431"/>
      <c r="CH64" s="431"/>
      <c r="CI64" s="431"/>
      <c r="CJ64" s="431"/>
      <c r="CK64" s="431"/>
      <c r="CL64" s="431"/>
      <c r="CM64" s="431"/>
      <c r="CN64" s="431"/>
      <c r="CO64" s="431"/>
      <c r="CP64" s="431"/>
      <c r="CQ64" s="431"/>
      <c r="CR64" s="431"/>
      <c r="CS64" s="431"/>
      <c r="CT64" s="431"/>
      <c r="CU64" s="431"/>
      <c r="CV64" s="431"/>
      <c r="CW64" s="431"/>
      <c r="CX64" s="431"/>
      <c r="CY64" s="431"/>
      <c r="CZ64" s="431"/>
      <c r="DA64" s="431"/>
      <c r="DB64" s="431"/>
    </row>
    <row r="65" spans="1:106" ht="11.1" customHeight="1" x14ac:dyDescent="0.2">
      <c r="A65" s="430" t="s">
        <v>509</v>
      </c>
      <c r="B65" s="431"/>
      <c r="C65" s="431"/>
      <c r="D65" s="431"/>
      <c r="E65" s="431"/>
      <c r="F65" s="431"/>
      <c r="G65" s="431"/>
      <c r="H65" s="431"/>
      <c r="I65" s="431"/>
      <c r="J65" s="431"/>
      <c r="K65" s="431"/>
      <c r="L65" s="431"/>
      <c r="M65" s="431"/>
      <c r="N65" s="431"/>
      <c r="O65" s="431"/>
      <c r="P65" s="431"/>
      <c r="Q65" s="431"/>
      <c r="R65" s="431"/>
      <c r="S65" s="431"/>
      <c r="T65" s="431"/>
      <c r="U65" s="431"/>
      <c r="V65" s="431"/>
      <c r="W65" s="431"/>
      <c r="X65" s="431"/>
      <c r="Y65" s="431"/>
      <c r="Z65" s="431"/>
      <c r="AA65" s="431"/>
      <c r="AB65" s="431"/>
      <c r="AC65" s="431"/>
      <c r="AD65" s="431"/>
      <c r="AE65" s="431"/>
      <c r="AF65" s="431"/>
      <c r="AG65" s="433">
        <v>139</v>
      </c>
      <c r="AH65" s="431"/>
      <c r="AI65" s="431"/>
      <c r="AJ65" s="431"/>
      <c r="AK65" s="431"/>
      <c r="AL65" s="431"/>
      <c r="AM65" s="431"/>
      <c r="AN65" s="431"/>
      <c r="AO65" s="433">
        <v>245</v>
      </c>
      <c r="AP65" s="431"/>
      <c r="AQ65" s="431"/>
      <c r="AR65" s="431"/>
      <c r="AS65" s="431"/>
      <c r="AT65" s="431"/>
      <c r="AU65" s="431"/>
      <c r="AV65" s="431"/>
      <c r="AW65" s="431"/>
      <c r="AX65" s="431"/>
      <c r="AY65" s="431"/>
      <c r="AZ65" s="431"/>
      <c r="BA65" s="433">
        <v>70</v>
      </c>
      <c r="BB65" s="431"/>
      <c r="BC65" s="431"/>
      <c r="BD65" s="431"/>
      <c r="BE65" s="431"/>
      <c r="BF65" s="431"/>
      <c r="BG65" s="431"/>
      <c r="BH65" s="431"/>
      <c r="BI65" s="431"/>
      <c r="BJ65" s="431"/>
      <c r="BK65" s="431"/>
      <c r="BL65" s="431"/>
      <c r="BM65" s="431"/>
      <c r="BN65" s="431"/>
      <c r="BO65" s="431"/>
      <c r="BP65" s="431"/>
      <c r="BQ65" s="431"/>
      <c r="BR65" s="431"/>
      <c r="BS65" s="431"/>
      <c r="BT65" s="431"/>
      <c r="BU65" s="431"/>
      <c r="BV65" s="431"/>
      <c r="BW65" s="431"/>
      <c r="BX65" s="431"/>
      <c r="BY65" s="431"/>
      <c r="BZ65" s="431"/>
      <c r="CA65" s="431"/>
      <c r="CB65" s="431"/>
      <c r="CC65" s="431"/>
      <c r="CD65" s="431"/>
      <c r="CE65" s="431"/>
      <c r="CF65" s="431"/>
      <c r="CG65" s="431"/>
      <c r="CH65" s="431"/>
      <c r="CI65" s="431"/>
      <c r="CJ65" s="431"/>
      <c r="CK65" s="431"/>
      <c r="CL65" s="431"/>
      <c r="CM65" s="431"/>
      <c r="CN65" s="431"/>
      <c r="CO65" s="431"/>
      <c r="CP65" s="431"/>
      <c r="CQ65" s="431"/>
      <c r="CR65" s="431"/>
      <c r="CS65" s="431"/>
      <c r="CT65" s="431"/>
      <c r="CU65" s="431"/>
      <c r="CV65" s="431"/>
      <c r="CW65" s="431"/>
      <c r="CX65" s="431"/>
      <c r="CY65" s="431"/>
      <c r="CZ65" s="431"/>
      <c r="DA65" s="431"/>
      <c r="DB65" s="431"/>
    </row>
    <row r="66" spans="1:106" ht="11.1" customHeight="1" x14ac:dyDescent="0.2">
      <c r="A66" s="430" t="s">
        <v>510</v>
      </c>
      <c r="B66" s="431"/>
      <c r="C66" s="431"/>
      <c r="D66" s="431"/>
      <c r="E66" s="431"/>
      <c r="F66" s="431"/>
      <c r="G66" s="431"/>
      <c r="H66" s="431"/>
      <c r="I66" s="432">
        <v>10203</v>
      </c>
      <c r="J66" s="432">
        <v>4915</v>
      </c>
      <c r="K66" s="431"/>
      <c r="L66" s="431"/>
      <c r="M66" s="431"/>
      <c r="N66" s="431"/>
      <c r="O66" s="431"/>
      <c r="P66" s="432">
        <v>1118</v>
      </c>
      <c r="Q66" s="431"/>
      <c r="R66" s="432">
        <v>1951</v>
      </c>
      <c r="S66" s="431"/>
      <c r="T66" s="431"/>
      <c r="U66" s="431"/>
      <c r="V66" s="431"/>
      <c r="W66" s="431"/>
      <c r="X66" s="431"/>
      <c r="Y66" s="431"/>
      <c r="Z66" s="433">
        <v>112</v>
      </c>
      <c r="AA66" s="431"/>
      <c r="AB66" s="431"/>
      <c r="AC66" s="431"/>
      <c r="AD66" s="433">
        <v>891</v>
      </c>
      <c r="AE66" s="433">
        <v>914</v>
      </c>
      <c r="AF66" s="431"/>
      <c r="AG66" s="433">
        <v>99</v>
      </c>
      <c r="AH66" s="431"/>
      <c r="AI66" s="431"/>
      <c r="AJ66" s="431"/>
      <c r="AK66" s="431"/>
      <c r="AL66" s="431"/>
      <c r="AM66" s="431"/>
      <c r="AN66" s="431"/>
      <c r="AO66" s="431"/>
      <c r="AP66" s="433">
        <v>145</v>
      </c>
      <c r="AQ66" s="431"/>
      <c r="AR66" s="433">
        <v>488</v>
      </c>
      <c r="AS66" s="433">
        <v>177</v>
      </c>
      <c r="AT66" s="432">
        <v>1910</v>
      </c>
      <c r="AU66" s="431"/>
      <c r="AV66" s="431"/>
      <c r="AW66" s="431"/>
      <c r="AX66" s="433">
        <v>147</v>
      </c>
      <c r="AY66" s="431"/>
      <c r="AZ66" s="433">
        <v>567</v>
      </c>
      <c r="BA66" s="431"/>
      <c r="BB66" s="431"/>
      <c r="BC66" s="431"/>
      <c r="BD66" s="431"/>
      <c r="BE66" s="433">
        <v>246</v>
      </c>
      <c r="BF66" s="431"/>
      <c r="BG66" s="431"/>
      <c r="BH66" s="431"/>
      <c r="BI66" s="431"/>
      <c r="BJ66" s="431"/>
      <c r="BK66" s="431"/>
      <c r="BL66" s="431"/>
      <c r="BM66" s="431"/>
      <c r="BN66" s="431"/>
      <c r="BO66" s="431"/>
      <c r="BP66" s="431"/>
      <c r="BQ66" s="431"/>
      <c r="BR66" s="431"/>
      <c r="BS66" s="431"/>
      <c r="BT66" s="431"/>
      <c r="BU66" s="431"/>
      <c r="BV66" s="431"/>
      <c r="BW66" s="431"/>
      <c r="BX66" s="431"/>
      <c r="BY66" s="431"/>
      <c r="BZ66" s="431"/>
      <c r="CA66" s="431"/>
      <c r="CB66" s="431"/>
      <c r="CC66" s="431"/>
      <c r="CD66" s="431"/>
      <c r="CE66" s="431"/>
      <c r="CF66" s="431"/>
      <c r="CG66" s="431"/>
      <c r="CH66" s="431"/>
      <c r="CI66" s="431"/>
      <c r="CJ66" s="431"/>
      <c r="CK66" s="431"/>
      <c r="CL66" s="431"/>
      <c r="CM66" s="431"/>
      <c r="CN66" s="431"/>
      <c r="CO66" s="431"/>
      <c r="CP66" s="431"/>
      <c r="CQ66" s="431"/>
      <c r="CR66" s="431"/>
      <c r="CS66" s="431"/>
      <c r="CT66" s="431"/>
      <c r="CU66" s="431"/>
      <c r="CV66" s="431"/>
      <c r="CW66" s="431"/>
      <c r="CX66" s="431"/>
      <c r="CY66" s="431"/>
      <c r="CZ66" s="431"/>
      <c r="DA66" s="431"/>
      <c r="DB66" s="432"/>
    </row>
    <row r="67" spans="1:106" ht="11.1" customHeight="1" x14ac:dyDescent="0.2">
      <c r="A67" s="430" t="s">
        <v>512</v>
      </c>
      <c r="B67" s="432">
        <v>3480</v>
      </c>
      <c r="C67" s="431"/>
      <c r="D67" s="431"/>
      <c r="E67" s="433">
        <v>548</v>
      </c>
      <c r="F67" s="431"/>
      <c r="G67" s="431"/>
      <c r="H67" s="431"/>
      <c r="I67" s="431"/>
      <c r="J67" s="431"/>
      <c r="K67" s="431"/>
      <c r="L67" s="431"/>
      <c r="M67" s="431"/>
      <c r="N67" s="431"/>
      <c r="O67" s="431"/>
      <c r="P67" s="431"/>
      <c r="Q67" s="433">
        <v>452</v>
      </c>
      <c r="R67" s="431"/>
      <c r="S67" s="433">
        <v>713</v>
      </c>
      <c r="T67" s="431"/>
      <c r="U67" s="431"/>
      <c r="V67" s="431"/>
      <c r="W67" s="431"/>
      <c r="X67" s="431"/>
      <c r="Y67" s="431"/>
      <c r="Z67" s="431"/>
      <c r="AA67" s="431"/>
      <c r="AB67" s="431"/>
      <c r="AC67" s="431"/>
      <c r="AD67" s="431"/>
      <c r="AE67" s="433">
        <v>47</v>
      </c>
      <c r="AF67" s="431"/>
      <c r="AG67" s="431"/>
      <c r="AH67" s="431"/>
      <c r="AI67" s="431"/>
      <c r="AJ67" s="431"/>
      <c r="AK67" s="431"/>
      <c r="AL67" s="431"/>
      <c r="AM67" s="431"/>
      <c r="AN67" s="431"/>
      <c r="AO67" s="431"/>
      <c r="AP67" s="431"/>
      <c r="AQ67" s="431"/>
      <c r="AR67" s="431"/>
      <c r="AS67" s="431"/>
      <c r="AT67" s="431"/>
      <c r="AU67" s="431"/>
      <c r="AV67" s="431"/>
      <c r="AW67" s="431"/>
      <c r="AX67" s="431"/>
      <c r="AY67" s="431"/>
      <c r="AZ67" s="431"/>
      <c r="BA67" s="431"/>
      <c r="BB67" s="431"/>
      <c r="BC67" s="431"/>
      <c r="BD67" s="431"/>
      <c r="BE67" s="431"/>
      <c r="BF67" s="431"/>
      <c r="BG67" s="431"/>
      <c r="BH67" s="431"/>
      <c r="BI67" s="431"/>
      <c r="BJ67" s="431"/>
      <c r="BK67" s="431"/>
      <c r="BL67" s="431"/>
      <c r="BM67" s="431"/>
      <c r="BN67" s="431"/>
      <c r="BO67" s="431"/>
      <c r="BP67" s="431"/>
      <c r="BQ67" s="431"/>
      <c r="BR67" s="431"/>
      <c r="BS67" s="431"/>
      <c r="BT67" s="431"/>
      <c r="BU67" s="431"/>
      <c r="BV67" s="431"/>
      <c r="BW67" s="431"/>
      <c r="BX67" s="431"/>
      <c r="BY67" s="431"/>
      <c r="BZ67" s="431"/>
      <c r="CA67" s="431"/>
      <c r="CB67" s="431"/>
      <c r="CC67" s="431"/>
      <c r="CD67" s="431"/>
      <c r="CE67" s="431"/>
      <c r="CF67" s="431"/>
      <c r="CG67" s="431"/>
      <c r="CH67" s="431"/>
      <c r="CI67" s="431"/>
      <c r="CJ67" s="431"/>
      <c r="CK67" s="431"/>
      <c r="CL67" s="431"/>
      <c r="CM67" s="431"/>
      <c r="CN67" s="431"/>
      <c r="CO67" s="431"/>
      <c r="CP67" s="431"/>
      <c r="CQ67" s="431"/>
      <c r="CR67" s="431"/>
      <c r="CS67" s="431"/>
      <c r="CT67" s="431"/>
      <c r="CU67" s="431"/>
      <c r="CV67" s="431"/>
      <c r="CW67" s="431"/>
      <c r="CX67" s="431"/>
      <c r="CY67" s="431"/>
      <c r="CZ67" s="431"/>
      <c r="DA67" s="431"/>
      <c r="DB67" s="431"/>
    </row>
    <row r="68" spans="1:106" ht="11.1" customHeight="1" x14ac:dyDescent="0.2">
      <c r="A68" s="430" t="s">
        <v>513</v>
      </c>
      <c r="B68" s="431"/>
      <c r="C68" s="431"/>
      <c r="D68" s="431"/>
      <c r="E68" s="433">
        <v>1</v>
      </c>
      <c r="F68" s="431"/>
      <c r="G68" s="431"/>
      <c r="H68" s="431"/>
      <c r="I68" s="431"/>
      <c r="J68" s="431"/>
      <c r="K68" s="431"/>
      <c r="L68" s="431"/>
      <c r="M68" s="431"/>
      <c r="N68" s="431"/>
      <c r="O68" s="433">
        <v>69</v>
      </c>
      <c r="P68" s="431"/>
      <c r="Q68" s="431"/>
      <c r="R68" s="431"/>
      <c r="S68" s="432">
        <v>1608</v>
      </c>
      <c r="T68" s="431"/>
      <c r="U68" s="431"/>
      <c r="V68" s="431"/>
      <c r="W68" s="431"/>
      <c r="X68" s="432">
        <v>1058</v>
      </c>
      <c r="Y68" s="431"/>
      <c r="Z68" s="431"/>
      <c r="AA68" s="433">
        <v>929</v>
      </c>
      <c r="AB68" s="431"/>
      <c r="AC68" s="433">
        <v>77</v>
      </c>
      <c r="AD68" s="433">
        <v>237</v>
      </c>
      <c r="AE68" s="433">
        <v>123</v>
      </c>
      <c r="AF68" s="431"/>
      <c r="AG68" s="433">
        <v>48</v>
      </c>
      <c r="AH68" s="433">
        <v>43</v>
      </c>
      <c r="AI68" s="433">
        <v>79</v>
      </c>
      <c r="AJ68" s="433">
        <v>75</v>
      </c>
      <c r="AK68" s="433">
        <v>339</v>
      </c>
      <c r="AL68" s="433">
        <v>336</v>
      </c>
      <c r="AM68" s="431"/>
      <c r="AN68" s="433">
        <v>62</v>
      </c>
      <c r="AO68" s="433">
        <v>262</v>
      </c>
      <c r="AP68" s="433">
        <v>68</v>
      </c>
      <c r="AQ68" s="433">
        <v>98</v>
      </c>
      <c r="AR68" s="431"/>
      <c r="AS68" s="433">
        <v>75</v>
      </c>
      <c r="AT68" s="433">
        <v>174</v>
      </c>
      <c r="AU68" s="433">
        <v>59</v>
      </c>
      <c r="AV68" s="433">
        <v>14</v>
      </c>
      <c r="AW68" s="433">
        <v>190</v>
      </c>
      <c r="AX68" s="431"/>
      <c r="AY68" s="431"/>
      <c r="AZ68" s="433">
        <v>131</v>
      </c>
      <c r="BA68" s="433">
        <v>292</v>
      </c>
      <c r="BB68" s="433">
        <v>102</v>
      </c>
      <c r="BC68" s="433">
        <v>104</v>
      </c>
      <c r="BD68" s="431"/>
      <c r="BE68" s="433">
        <v>44</v>
      </c>
      <c r="BF68" s="431"/>
      <c r="BG68" s="431"/>
      <c r="BH68" s="431"/>
      <c r="BI68" s="431"/>
      <c r="BJ68" s="431"/>
      <c r="BK68" s="431"/>
      <c r="BL68" s="431"/>
      <c r="BM68" s="431"/>
      <c r="BN68" s="431"/>
      <c r="BO68" s="431"/>
      <c r="BP68" s="431"/>
      <c r="BQ68" s="431"/>
      <c r="BR68" s="431"/>
      <c r="BS68" s="431"/>
      <c r="BT68" s="431"/>
      <c r="BU68" s="431"/>
      <c r="BV68" s="431"/>
      <c r="BW68" s="431"/>
      <c r="BX68" s="431"/>
      <c r="BY68" s="431"/>
      <c r="BZ68" s="431"/>
      <c r="CA68" s="431"/>
      <c r="CB68" s="431"/>
      <c r="CC68" s="431"/>
      <c r="CD68" s="431"/>
      <c r="CE68" s="431"/>
      <c r="CF68" s="431"/>
      <c r="CG68" s="431"/>
      <c r="CH68" s="431"/>
      <c r="CI68" s="431"/>
      <c r="CJ68" s="431"/>
      <c r="CK68" s="431"/>
      <c r="CL68" s="431"/>
      <c r="CM68" s="431"/>
      <c r="CN68" s="431"/>
      <c r="CO68" s="431"/>
      <c r="CP68" s="431"/>
      <c r="CQ68" s="431"/>
      <c r="CR68" s="431"/>
      <c r="CS68" s="431"/>
      <c r="CT68" s="431"/>
      <c r="CU68" s="431"/>
      <c r="CV68" s="431"/>
      <c r="CW68" s="431"/>
      <c r="CX68" s="431"/>
      <c r="CY68" s="431"/>
      <c r="CZ68" s="431"/>
      <c r="DA68" s="431"/>
      <c r="DB68" s="431"/>
    </row>
    <row r="69" spans="1:106" ht="11.1" customHeight="1" x14ac:dyDescent="0.2">
      <c r="A69" s="430" t="s">
        <v>514</v>
      </c>
      <c r="B69" s="431"/>
      <c r="C69" s="431"/>
      <c r="D69" s="431"/>
      <c r="E69" s="431"/>
      <c r="F69" s="431"/>
      <c r="G69" s="431"/>
      <c r="H69" s="431"/>
      <c r="I69" s="431"/>
      <c r="J69" s="431"/>
      <c r="K69" s="431"/>
      <c r="L69" s="431"/>
      <c r="M69" s="431"/>
      <c r="N69" s="431"/>
      <c r="O69" s="431"/>
      <c r="P69" s="431"/>
      <c r="Q69" s="431"/>
      <c r="R69" s="431"/>
      <c r="S69" s="431"/>
      <c r="T69" s="431"/>
      <c r="U69" s="431"/>
      <c r="V69" s="431"/>
      <c r="W69" s="431"/>
      <c r="X69" s="431"/>
      <c r="Y69" s="431"/>
      <c r="Z69" s="431"/>
      <c r="AA69" s="431"/>
      <c r="AB69" s="431"/>
      <c r="AC69" s="431"/>
      <c r="AD69" s="431"/>
      <c r="AE69" s="433">
        <v>348</v>
      </c>
      <c r="AF69" s="431"/>
      <c r="AG69" s="431"/>
      <c r="AH69" s="431"/>
      <c r="AI69" s="431"/>
      <c r="AJ69" s="431"/>
      <c r="AK69" s="431"/>
      <c r="AL69" s="431"/>
      <c r="AM69" s="431"/>
      <c r="AN69" s="431"/>
      <c r="AO69" s="431"/>
      <c r="AP69" s="431"/>
      <c r="AQ69" s="431"/>
      <c r="AR69" s="431"/>
      <c r="AS69" s="431"/>
      <c r="AT69" s="431"/>
      <c r="AU69" s="431"/>
      <c r="AV69" s="431"/>
      <c r="AW69" s="431"/>
      <c r="AX69" s="431"/>
      <c r="AY69" s="431"/>
      <c r="AZ69" s="431"/>
      <c r="BA69" s="431"/>
      <c r="BB69" s="431"/>
      <c r="BC69" s="431"/>
      <c r="BD69" s="431"/>
      <c r="BE69" s="431"/>
      <c r="BF69" s="431"/>
      <c r="BG69" s="431"/>
      <c r="BH69" s="431"/>
      <c r="BI69" s="431"/>
      <c r="BJ69" s="431"/>
      <c r="BK69" s="431"/>
      <c r="BL69" s="431"/>
      <c r="BM69" s="431"/>
      <c r="BN69" s="431"/>
      <c r="BO69" s="431"/>
      <c r="BP69" s="431"/>
      <c r="BQ69" s="431"/>
      <c r="BR69" s="431"/>
      <c r="BS69" s="431"/>
      <c r="BT69" s="431"/>
      <c r="BU69" s="431"/>
      <c r="BV69" s="431"/>
      <c r="BW69" s="431"/>
      <c r="BX69" s="431"/>
      <c r="BY69" s="431"/>
      <c r="BZ69" s="431"/>
      <c r="CA69" s="431"/>
      <c r="CB69" s="431"/>
      <c r="CC69" s="431"/>
      <c r="CD69" s="431"/>
      <c r="CE69" s="431"/>
      <c r="CF69" s="431"/>
      <c r="CG69" s="431"/>
      <c r="CH69" s="431"/>
      <c r="CI69" s="431"/>
      <c r="CJ69" s="431"/>
      <c r="CK69" s="431"/>
      <c r="CL69" s="431"/>
      <c r="CM69" s="431"/>
      <c r="CN69" s="431"/>
      <c r="CO69" s="431"/>
      <c r="CP69" s="431"/>
      <c r="CQ69" s="431"/>
      <c r="CR69" s="431"/>
      <c r="CS69" s="431"/>
      <c r="CT69" s="431"/>
      <c r="CU69" s="431"/>
      <c r="CV69" s="431"/>
      <c r="CW69" s="431"/>
      <c r="CX69" s="431"/>
      <c r="CY69" s="431"/>
      <c r="CZ69" s="431"/>
      <c r="DA69" s="431"/>
      <c r="DB69" s="431"/>
    </row>
    <row r="70" spans="1:106" ht="11.1" customHeight="1" x14ac:dyDescent="0.2">
      <c r="A70" s="430" t="s">
        <v>516</v>
      </c>
      <c r="B70" s="433">
        <v>924</v>
      </c>
      <c r="C70" s="431"/>
      <c r="D70" s="431"/>
      <c r="E70" s="433">
        <v>308</v>
      </c>
      <c r="F70" s="431"/>
      <c r="G70" s="431"/>
      <c r="H70" s="431"/>
      <c r="I70" s="431"/>
      <c r="J70" s="431"/>
      <c r="K70" s="431"/>
      <c r="L70" s="431"/>
      <c r="M70" s="431"/>
      <c r="N70" s="431"/>
      <c r="O70" s="431"/>
      <c r="P70" s="431"/>
      <c r="Q70" s="431"/>
      <c r="R70" s="431"/>
      <c r="S70" s="431"/>
      <c r="T70" s="431"/>
      <c r="U70" s="431"/>
      <c r="V70" s="431"/>
      <c r="W70" s="431"/>
      <c r="X70" s="431"/>
      <c r="Y70" s="431"/>
      <c r="Z70" s="431"/>
      <c r="AA70" s="431"/>
      <c r="AB70" s="431"/>
      <c r="AC70" s="431"/>
      <c r="AD70" s="431"/>
      <c r="AE70" s="431"/>
      <c r="AF70" s="431"/>
      <c r="AG70" s="431"/>
      <c r="AH70" s="431"/>
      <c r="AI70" s="431"/>
      <c r="AJ70" s="431"/>
      <c r="AK70" s="431"/>
      <c r="AL70" s="431"/>
      <c r="AM70" s="431"/>
      <c r="AN70" s="431"/>
      <c r="AO70" s="431"/>
      <c r="AP70" s="431"/>
      <c r="AQ70" s="431"/>
      <c r="AR70" s="431"/>
      <c r="AS70" s="431"/>
      <c r="AT70" s="431"/>
      <c r="AU70" s="431"/>
      <c r="AV70" s="431"/>
      <c r="AW70" s="431"/>
      <c r="AX70" s="431"/>
      <c r="AY70" s="431"/>
      <c r="AZ70" s="431"/>
      <c r="BA70" s="431"/>
      <c r="BB70" s="431"/>
      <c r="BC70" s="431"/>
      <c r="BD70" s="431"/>
      <c r="BE70" s="431"/>
      <c r="BF70" s="431"/>
      <c r="BG70" s="431"/>
      <c r="BH70" s="431"/>
      <c r="BI70" s="431"/>
      <c r="BJ70" s="431"/>
      <c r="BK70" s="431"/>
      <c r="BL70" s="431"/>
      <c r="BM70" s="431"/>
      <c r="BN70" s="431"/>
      <c r="BO70" s="431"/>
      <c r="BP70" s="431"/>
      <c r="BQ70" s="431"/>
      <c r="BR70" s="431"/>
      <c r="BS70" s="431"/>
      <c r="BT70" s="431"/>
      <c r="BU70" s="431"/>
      <c r="BV70" s="431"/>
      <c r="BW70" s="431"/>
      <c r="BX70" s="431"/>
      <c r="BY70" s="431"/>
      <c r="BZ70" s="431"/>
      <c r="CA70" s="431"/>
      <c r="CB70" s="431"/>
      <c r="CC70" s="431"/>
      <c r="CD70" s="431"/>
      <c r="CE70" s="431"/>
      <c r="CF70" s="431"/>
      <c r="CG70" s="431"/>
      <c r="CH70" s="431"/>
      <c r="CI70" s="431"/>
      <c r="CJ70" s="431"/>
      <c r="CK70" s="431"/>
      <c r="CL70" s="431"/>
      <c r="CM70" s="431"/>
      <c r="CN70" s="431"/>
      <c r="CO70" s="431"/>
      <c r="CP70" s="431"/>
      <c r="CQ70" s="431"/>
      <c r="CR70" s="431"/>
      <c r="CS70" s="431"/>
      <c r="CT70" s="431"/>
      <c r="CU70" s="431"/>
      <c r="CV70" s="431"/>
      <c r="CW70" s="431"/>
      <c r="CX70" s="431"/>
      <c r="CY70" s="431"/>
      <c r="CZ70" s="431"/>
      <c r="DA70" s="431"/>
      <c r="DB70" s="431"/>
    </row>
    <row r="71" spans="1:106" ht="11.1" customHeight="1" x14ac:dyDescent="0.2">
      <c r="A71" s="430" t="s">
        <v>517</v>
      </c>
      <c r="B71" s="431"/>
      <c r="C71" s="431"/>
      <c r="D71" s="431"/>
      <c r="E71" s="431"/>
      <c r="F71" s="431"/>
      <c r="G71" s="431"/>
      <c r="H71" s="431"/>
      <c r="I71" s="431"/>
      <c r="J71" s="431"/>
      <c r="K71" s="431"/>
      <c r="L71" s="431"/>
      <c r="M71" s="431"/>
      <c r="N71" s="431"/>
      <c r="O71" s="431"/>
      <c r="P71" s="433">
        <v>414</v>
      </c>
      <c r="Q71" s="431"/>
      <c r="R71" s="433">
        <v>185</v>
      </c>
      <c r="S71" s="431"/>
      <c r="T71" s="431"/>
      <c r="U71" s="431"/>
      <c r="V71" s="431"/>
      <c r="W71" s="431"/>
      <c r="X71" s="431"/>
      <c r="Y71" s="431"/>
      <c r="Z71" s="433">
        <v>102</v>
      </c>
      <c r="AA71" s="431"/>
      <c r="AB71" s="431"/>
      <c r="AC71" s="431"/>
      <c r="AD71" s="431"/>
      <c r="AE71" s="431"/>
      <c r="AF71" s="431"/>
      <c r="AG71" s="433">
        <v>30</v>
      </c>
      <c r="AH71" s="431"/>
      <c r="AI71" s="431"/>
      <c r="AJ71" s="431"/>
      <c r="AK71" s="431"/>
      <c r="AL71" s="431"/>
      <c r="AM71" s="431"/>
      <c r="AN71" s="431"/>
      <c r="AO71" s="431"/>
      <c r="AP71" s="431"/>
      <c r="AQ71" s="431"/>
      <c r="AR71" s="431"/>
      <c r="AS71" s="431"/>
      <c r="AT71" s="431"/>
      <c r="AU71" s="431"/>
      <c r="AV71" s="431"/>
      <c r="AW71" s="431"/>
      <c r="AX71" s="431"/>
      <c r="AY71" s="431"/>
      <c r="AZ71" s="431"/>
      <c r="BA71" s="431"/>
      <c r="BB71" s="431"/>
      <c r="BC71" s="431"/>
      <c r="BD71" s="431"/>
      <c r="BE71" s="431"/>
      <c r="BF71" s="431"/>
      <c r="BG71" s="431"/>
      <c r="BH71" s="431"/>
      <c r="BI71" s="431"/>
      <c r="BJ71" s="431"/>
      <c r="BK71" s="431"/>
      <c r="BL71" s="431"/>
      <c r="BM71" s="431"/>
      <c r="BN71" s="431"/>
      <c r="BO71" s="431"/>
      <c r="BP71" s="431"/>
      <c r="BQ71" s="431"/>
      <c r="BR71" s="431"/>
      <c r="BS71" s="431"/>
      <c r="BT71" s="431"/>
      <c r="BU71" s="431"/>
      <c r="BV71" s="431"/>
      <c r="BW71" s="431"/>
      <c r="BX71" s="431"/>
      <c r="BY71" s="431"/>
      <c r="BZ71" s="431"/>
      <c r="CA71" s="431"/>
      <c r="CB71" s="431"/>
      <c r="CC71" s="431"/>
      <c r="CD71" s="431"/>
      <c r="CE71" s="431"/>
      <c r="CF71" s="431"/>
      <c r="CG71" s="431"/>
      <c r="CH71" s="431"/>
      <c r="CI71" s="431"/>
      <c r="CJ71" s="431"/>
      <c r="CK71" s="431"/>
      <c r="CL71" s="431"/>
      <c r="CM71" s="431"/>
      <c r="CN71" s="431"/>
      <c r="CO71" s="431"/>
      <c r="CP71" s="431"/>
      <c r="CQ71" s="431"/>
      <c r="CR71" s="431"/>
      <c r="CS71" s="431"/>
      <c r="CT71" s="431"/>
      <c r="CU71" s="431"/>
      <c r="CV71" s="431"/>
      <c r="CW71" s="431"/>
      <c r="CX71" s="431"/>
      <c r="CY71" s="431"/>
      <c r="CZ71" s="431"/>
      <c r="DA71" s="431"/>
      <c r="DB71" s="431"/>
    </row>
    <row r="72" spans="1:106" ht="11.1" customHeight="1" x14ac:dyDescent="0.2">
      <c r="A72" s="430" t="s">
        <v>518</v>
      </c>
      <c r="B72" s="431"/>
      <c r="C72" s="432">
        <v>1350</v>
      </c>
      <c r="D72" s="433">
        <v>99</v>
      </c>
      <c r="E72" s="431"/>
      <c r="F72" s="431"/>
      <c r="G72" s="431"/>
      <c r="H72" s="431"/>
      <c r="I72" s="431"/>
      <c r="J72" s="431"/>
      <c r="K72" s="431"/>
      <c r="L72" s="431"/>
      <c r="M72" s="431"/>
      <c r="N72" s="431"/>
      <c r="O72" s="433">
        <v>122</v>
      </c>
      <c r="P72" s="432">
        <v>3403</v>
      </c>
      <c r="Q72" s="431"/>
      <c r="R72" s="432">
        <v>2077</v>
      </c>
      <c r="S72" s="431"/>
      <c r="T72" s="431"/>
      <c r="U72" s="431"/>
      <c r="V72" s="432">
        <v>2955</v>
      </c>
      <c r="W72" s="431"/>
      <c r="X72" s="431"/>
      <c r="Y72" s="431"/>
      <c r="Z72" s="433">
        <v>231</v>
      </c>
      <c r="AA72" s="431"/>
      <c r="AB72" s="431"/>
      <c r="AC72" s="433">
        <v>608</v>
      </c>
      <c r="AD72" s="432">
        <v>2472</v>
      </c>
      <c r="AE72" s="433">
        <v>847</v>
      </c>
      <c r="AF72" s="431"/>
      <c r="AG72" s="433">
        <v>965</v>
      </c>
      <c r="AH72" s="433">
        <v>330</v>
      </c>
      <c r="AI72" s="433">
        <v>356</v>
      </c>
      <c r="AJ72" s="433">
        <v>176</v>
      </c>
      <c r="AK72" s="433">
        <v>803</v>
      </c>
      <c r="AL72" s="433">
        <v>740</v>
      </c>
      <c r="AM72" s="433">
        <v>239</v>
      </c>
      <c r="AN72" s="433">
        <v>432</v>
      </c>
      <c r="AO72" s="433">
        <v>864</v>
      </c>
      <c r="AP72" s="433">
        <v>575</v>
      </c>
      <c r="AQ72" s="433">
        <v>143</v>
      </c>
      <c r="AR72" s="433">
        <v>937</v>
      </c>
      <c r="AS72" s="433">
        <v>581</v>
      </c>
      <c r="AT72" s="432">
        <v>2512</v>
      </c>
      <c r="AU72" s="433">
        <v>610</v>
      </c>
      <c r="AV72" s="433">
        <v>631</v>
      </c>
      <c r="AW72" s="433">
        <v>333</v>
      </c>
      <c r="AX72" s="432">
        <v>1087</v>
      </c>
      <c r="AY72" s="433">
        <v>251</v>
      </c>
      <c r="AZ72" s="432">
        <v>1494</v>
      </c>
      <c r="BA72" s="432">
        <v>1034</v>
      </c>
      <c r="BB72" s="433">
        <v>318</v>
      </c>
      <c r="BC72" s="433">
        <v>584</v>
      </c>
      <c r="BD72" s="433">
        <v>474</v>
      </c>
      <c r="BE72" s="433">
        <v>428</v>
      </c>
      <c r="BF72" s="433">
        <v>128</v>
      </c>
      <c r="BG72" s="433">
        <v>977</v>
      </c>
      <c r="BH72" s="433">
        <v>57</v>
      </c>
      <c r="BI72" s="431"/>
      <c r="BJ72" s="431"/>
      <c r="BK72" s="431"/>
      <c r="BL72" s="431"/>
      <c r="BM72" s="431"/>
      <c r="BN72" s="431"/>
      <c r="BO72" s="431"/>
      <c r="BP72" s="431"/>
      <c r="BQ72" s="431"/>
      <c r="BR72" s="431"/>
      <c r="BS72" s="431"/>
      <c r="BT72" s="431"/>
      <c r="BU72" s="431"/>
      <c r="BV72" s="431"/>
      <c r="BW72" s="431"/>
      <c r="BX72" s="431"/>
      <c r="BY72" s="431"/>
      <c r="BZ72" s="431"/>
      <c r="CA72" s="431"/>
      <c r="CB72" s="431"/>
      <c r="CC72" s="431"/>
      <c r="CD72" s="431"/>
      <c r="CE72" s="431"/>
      <c r="CF72" s="431"/>
      <c r="CG72" s="431"/>
      <c r="CH72" s="431"/>
      <c r="CI72" s="431"/>
      <c r="CJ72" s="431"/>
      <c r="CK72" s="431"/>
      <c r="CL72" s="431"/>
      <c r="CM72" s="431"/>
      <c r="CN72" s="431"/>
      <c r="CO72" s="431"/>
      <c r="CP72" s="431"/>
      <c r="CQ72" s="431"/>
      <c r="CR72" s="431"/>
      <c r="CS72" s="433">
        <v>60</v>
      </c>
      <c r="CT72" s="431"/>
      <c r="CU72" s="432">
        <v>1054</v>
      </c>
      <c r="CV72" s="431"/>
      <c r="CW72" s="431"/>
      <c r="CX72" s="431"/>
      <c r="CY72" s="431"/>
      <c r="CZ72" s="431"/>
      <c r="DA72" s="432">
        <v>1037</v>
      </c>
      <c r="DB72" s="431"/>
    </row>
    <row r="73" spans="1:106" ht="11.1" customHeight="1" x14ac:dyDescent="0.2">
      <c r="A73" s="430" t="s">
        <v>519</v>
      </c>
      <c r="B73" s="431"/>
      <c r="C73" s="431"/>
      <c r="D73" s="431"/>
      <c r="E73" s="431"/>
      <c r="F73" s="431"/>
      <c r="G73" s="431"/>
      <c r="H73" s="431"/>
      <c r="I73" s="431"/>
      <c r="J73" s="431"/>
      <c r="K73" s="431"/>
      <c r="L73" s="431"/>
      <c r="M73" s="431"/>
      <c r="N73" s="431"/>
      <c r="O73" s="431"/>
      <c r="P73" s="431"/>
      <c r="Q73" s="431"/>
      <c r="R73" s="431"/>
      <c r="S73" s="431"/>
      <c r="T73" s="431"/>
      <c r="U73" s="431"/>
      <c r="V73" s="431"/>
      <c r="W73" s="431"/>
      <c r="X73" s="431"/>
      <c r="Y73" s="431"/>
      <c r="Z73" s="431"/>
      <c r="AA73" s="431"/>
      <c r="AB73" s="431"/>
      <c r="AC73" s="431"/>
      <c r="AD73" s="431"/>
      <c r="AE73" s="431"/>
      <c r="AF73" s="431"/>
      <c r="AG73" s="431"/>
      <c r="AH73" s="431"/>
      <c r="AI73" s="431"/>
      <c r="AJ73" s="431"/>
      <c r="AK73" s="431"/>
      <c r="AL73" s="431"/>
      <c r="AM73" s="431"/>
      <c r="AN73" s="431"/>
      <c r="AO73" s="431"/>
      <c r="AP73" s="431"/>
      <c r="AQ73" s="431"/>
      <c r="AR73" s="431"/>
      <c r="AS73" s="431"/>
      <c r="AT73" s="431"/>
      <c r="AU73" s="431"/>
      <c r="AV73" s="431"/>
      <c r="AW73" s="431"/>
      <c r="AX73" s="431"/>
      <c r="AY73" s="431"/>
      <c r="AZ73" s="431"/>
      <c r="BA73" s="431"/>
      <c r="BB73" s="431"/>
      <c r="BC73" s="431"/>
      <c r="BD73" s="431"/>
      <c r="BE73" s="431"/>
      <c r="BF73" s="431"/>
      <c r="BG73" s="431"/>
      <c r="BH73" s="431"/>
      <c r="BI73" s="431"/>
      <c r="BJ73" s="431"/>
      <c r="BK73" s="431"/>
      <c r="BL73" s="431"/>
      <c r="BM73" s="431"/>
      <c r="BN73" s="431"/>
      <c r="BO73" s="431"/>
      <c r="BP73" s="431"/>
      <c r="BQ73" s="431"/>
      <c r="BR73" s="431"/>
      <c r="BS73" s="431"/>
      <c r="BT73" s="431"/>
      <c r="BU73" s="431"/>
      <c r="BV73" s="431"/>
      <c r="BW73" s="431"/>
      <c r="BX73" s="431"/>
      <c r="BY73" s="431"/>
      <c r="BZ73" s="431"/>
      <c r="CA73" s="431"/>
      <c r="CB73" s="431"/>
      <c r="CC73" s="431"/>
      <c r="CD73" s="431"/>
      <c r="CE73" s="431"/>
      <c r="CF73" s="431"/>
      <c r="CG73" s="431"/>
      <c r="CH73" s="431"/>
      <c r="CI73" s="431"/>
      <c r="CJ73" s="431"/>
      <c r="CK73" s="431"/>
      <c r="CL73" s="431"/>
      <c r="CM73" s="431"/>
      <c r="CN73" s="431"/>
      <c r="CO73" s="431"/>
      <c r="CP73" s="431"/>
      <c r="CQ73" s="431"/>
      <c r="CR73" s="431"/>
      <c r="CS73" s="431"/>
      <c r="CT73" s="431"/>
      <c r="CU73" s="431"/>
      <c r="CV73" s="431"/>
      <c r="CW73" s="431"/>
      <c r="CX73" s="431"/>
      <c r="CY73" s="431"/>
      <c r="CZ73" s="431"/>
      <c r="DA73" s="431"/>
      <c r="DB73" s="431"/>
    </row>
    <row r="74" spans="1:106" ht="11.1" customHeight="1" x14ac:dyDescent="0.2">
      <c r="A74" s="430" t="s">
        <v>520</v>
      </c>
      <c r="B74" s="431"/>
      <c r="C74" s="431"/>
      <c r="D74" s="431"/>
      <c r="E74" s="431"/>
      <c r="F74" s="431"/>
      <c r="G74" s="431"/>
      <c r="H74" s="431"/>
      <c r="I74" s="431"/>
      <c r="J74" s="431"/>
      <c r="K74" s="431"/>
      <c r="L74" s="431"/>
      <c r="M74" s="431"/>
      <c r="N74" s="431"/>
      <c r="O74" s="431"/>
      <c r="P74" s="431"/>
      <c r="Q74" s="431"/>
      <c r="R74" s="431"/>
      <c r="S74" s="431"/>
      <c r="T74" s="431"/>
      <c r="U74" s="431"/>
      <c r="V74" s="431"/>
      <c r="W74" s="431"/>
      <c r="X74" s="431"/>
      <c r="Y74" s="431"/>
      <c r="Z74" s="431"/>
      <c r="AA74" s="431"/>
      <c r="AB74" s="431"/>
      <c r="AC74" s="431"/>
      <c r="AD74" s="431"/>
      <c r="AE74" s="431"/>
      <c r="AF74" s="431"/>
      <c r="AG74" s="431"/>
      <c r="AH74" s="431"/>
      <c r="AI74" s="431"/>
      <c r="AJ74" s="431"/>
      <c r="AK74" s="431"/>
      <c r="AL74" s="431"/>
      <c r="AM74" s="431"/>
      <c r="AN74" s="431"/>
      <c r="AO74" s="431"/>
      <c r="AP74" s="431"/>
      <c r="AQ74" s="431"/>
      <c r="AR74" s="431"/>
      <c r="AS74" s="431"/>
      <c r="AT74" s="431"/>
      <c r="AU74" s="431"/>
      <c r="AV74" s="431"/>
      <c r="AW74" s="431"/>
      <c r="AX74" s="431"/>
      <c r="AY74" s="431"/>
      <c r="AZ74" s="431"/>
      <c r="BA74" s="431"/>
      <c r="BB74" s="431"/>
      <c r="BC74" s="431"/>
      <c r="BD74" s="431"/>
      <c r="BE74" s="431"/>
      <c r="BF74" s="431"/>
      <c r="BG74" s="431"/>
      <c r="BH74" s="431"/>
      <c r="BI74" s="431"/>
      <c r="BJ74" s="431"/>
      <c r="BK74" s="431"/>
      <c r="BL74" s="431"/>
      <c r="BM74" s="431"/>
      <c r="BN74" s="431"/>
      <c r="BO74" s="431"/>
      <c r="BP74" s="431"/>
      <c r="BQ74" s="431"/>
      <c r="BR74" s="431"/>
      <c r="BS74" s="431"/>
      <c r="BT74" s="431"/>
      <c r="BU74" s="431"/>
      <c r="BV74" s="431"/>
      <c r="BW74" s="431"/>
      <c r="BX74" s="431"/>
      <c r="BY74" s="431"/>
      <c r="BZ74" s="431"/>
      <c r="CA74" s="431"/>
      <c r="CB74" s="431"/>
      <c r="CC74" s="431"/>
      <c r="CD74" s="431"/>
      <c r="CE74" s="431"/>
      <c r="CF74" s="431"/>
      <c r="CG74" s="431"/>
      <c r="CH74" s="431"/>
      <c r="CI74" s="431"/>
      <c r="CJ74" s="431"/>
      <c r="CK74" s="431"/>
      <c r="CL74" s="431"/>
      <c r="CM74" s="431"/>
      <c r="CN74" s="431"/>
      <c r="CO74" s="431"/>
      <c r="CP74" s="431"/>
      <c r="CQ74" s="431"/>
      <c r="CR74" s="431"/>
      <c r="CS74" s="431"/>
      <c r="CT74" s="431"/>
      <c r="CU74" s="431"/>
      <c r="CV74" s="431"/>
      <c r="CW74" s="431"/>
      <c r="CX74" s="431"/>
      <c r="CY74" s="431"/>
      <c r="CZ74" s="431"/>
      <c r="DA74" s="431"/>
      <c r="DB74" s="431"/>
    </row>
    <row r="75" spans="1:106" ht="11.1" customHeight="1" x14ac:dyDescent="0.2">
      <c r="A75" s="430" t="s">
        <v>521</v>
      </c>
      <c r="B75" s="431"/>
      <c r="C75" s="431"/>
      <c r="D75" s="431"/>
      <c r="E75" s="431"/>
      <c r="F75" s="431"/>
      <c r="G75" s="431"/>
      <c r="H75" s="431"/>
      <c r="I75" s="431"/>
      <c r="J75" s="431"/>
      <c r="K75" s="431"/>
      <c r="L75" s="431"/>
      <c r="M75" s="431"/>
      <c r="N75" s="431"/>
      <c r="O75" s="431"/>
      <c r="P75" s="431"/>
      <c r="Q75" s="433">
        <v>630</v>
      </c>
      <c r="R75" s="431"/>
      <c r="S75" s="431"/>
      <c r="T75" s="431"/>
      <c r="U75" s="431"/>
      <c r="V75" s="431"/>
      <c r="W75" s="431"/>
      <c r="X75" s="431"/>
      <c r="Y75" s="431"/>
      <c r="Z75" s="431"/>
      <c r="AA75" s="431"/>
      <c r="AB75" s="431"/>
      <c r="AC75" s="431"/>
      <c r="AD75" s="431"/>
      <c r="AE75" s="431"/>
      <c r="AF75" s="431"/>
      <c r="AG75" s="431"/>
      <c r="AH75" s="431"/>
      <c r="AI75" s="431"/>
      <c r="AJ75" s="431"/>
      <c r="AK75" s="431"/>
      <c r="AL75" s="431"/>
      <c r="AM75" s="431"/>
      <c r="AN75" s="431"/>
      <c r="AO75" s="431"/>
      <c r="AP75" s="431"/>
      <c r="AQ75" s="431"/>
      <c r="AR75" s="431"/>
      <c r="AS75" s="431"/>
      <c r="AT75" s="431"/>
      <c r="AU75" s="431"/>
      <c r="AV75" s="431"/>
      <c r="AW75" s="431"/>
      <c r="AX75" s="431"/>
      <c r="AY75" s="431"/>
      <c r="AZ75" s="431"/>
      <c r="BA75" s="431"/>
      <c r="BB75" s="431"/>
      <c r="BC75" s="431"/>
      <c r="BD75" s="431"/>
      <c r="BE75" s="431"/>
      <c r="BF75" s="431"/>
      <c r="BG75" s="433">
        <v>11</v>
      </c>
      <c r="BH75" s="431"/>
      <c r="BI75" s="431"/>
      <c r="BJ75" s="431"/>
      <c r="BK75" s="431"/>
      <c r="BL75" s="431"/>
      <c r="BM75" s="431"/>
      <c r="BN75" s="431"/>
      <c r="BO75" s="431"/>
      <c r="BP75" s="431"/>
      <c r="BQ75" s="431"/>
      <c r="BR75" s="431"/>
      <c r="BS75" s="431"/>
      <c r="BT75" s="431"/>
      <c r="BU75" s="431"/>
      <c r="BV75" s="431"/>
      <c r="BW75" s="431"/>
      <c r="BX75" s="431"/>
      <c r="BY75" s="431"/>
      <c r="BZ75" s="431"/>
      <c r="CA75" s="431"/>
      <c r="CB75" s="431"/>
      <c r="CC75" s="431"/>
      <c r="CD75" s="431"/>
      <c r="CE75" s="431"/>
      <c r="CF75" s="431"/>
      <c r="CG75" s="431"/>
      <c r="CH75" s="431"/>
      <c r="CI75" s="431"/>
      <c r="CJ75" s="431"/>
      <c r="CK75" s="431"/>
      <c r="CL75" s="431"/>
      <c r="CM75" s="431"/>
      <c r="CN75" s="431"/>
      <c r="CO75" s="431"/>
      <c r="CP75" s="431"/>
      <c r="CQ75" s="431"/>
      <c r="CR75" s="431"/>
      <c r="CS75" s="431"/>
      <c r="CT75" s="431"/>
      <c r="CU75" s="431"/>
      <c r="CV75" s="431"/>
      <c r="CW75" s="431"/>
      <c r="CX75" s="431"/>
      <c r="CY75" s="431"/>
      <c r="CZ75" s="431"/>
      <c r="DA75" s="431"/>
      <c r="DB75" s="431"/>
    </row>
    <row r="76" spans="1:106" ht="11.1" customHeight="1" x14ac:dyDescent="0.2">
      <c r="A76" s="430" t="s">
        <v>522</v>
      </c>
      <c r="B76" s="431"/>
      <c r="C76" s="431"/>
      <c r="D76" s="431"/>
      <c r="E76" s="431"/>
      <c r="F76" s="431"/>
      <c r="G76" s="431"/>
      <c r="H76" s="431"/>
      <c r="I76" s="431"/>
      <c r="J76" s="431"/>
      <c r="K76" s="431"/>
      <c r="L76" s="431"/>
      <c r="M76" s="431"/>
      <c r="N76" s="431"/>
      <c r="O76" s="431"/>
      <c r="P76" s="431"/>
      <c r="Q76" s="431"/>
      <c r="R76" s="431"/>
      <c r="S76" s="431"/>
      <c r="T76" s="431"/>
      <c r="U76" s="431"/>
      <c r="V76" s="433">
        <v>186</v>
      </c>
      <c r="W76" s="431"/>
      <c r="X76" s="431"/>
      <c r="Y76" s="431"/>
      <c r="Z76" s="431"/>
      <c r="AA76" s="431"/>
      <c r="AB76" s="431"/>
      <c r="AC76" s="431"/>
      <c r="AD76" s="433">
        <v>171</v>
      </c>
      <c r="AE76" s="433">
        <v>11</v>
      </c>
      <c r="AF76" s="431"/>
      <c r="AG76" s="431"/>
      <c r="AH76" s="431"/>
      <c r="AI76" s="431"/>
      <c r="AJ76" s="431"/>
      <c r="AK76" s="431"/>
      <c r="AL76" s="431"/>
      <c r="AM76" s="431"/>
      <c r="AN76" s="431"/>
      <c r="AO76" s="431"/>
      <c r="AP76" s="431"/>
      <c r="AQ76" s="431"/>
      <c r="AR76" s="431"/>
      <c r="AS76" s="431"/>
      <c r="AT76" s="431"/>
      <c r="AU76" s="431"/>
      <c r="AV76" s="431"/>
      <c r="AW76" s="431"/>
      <c r="AX76" s="431"/>
      <c r="AY76" s="431"/>
      <c r="AZ76" s="431"/>
      <c r="BA76" s="431"/>
      <c r="BB76" s="431"/>
      <c r="BC76" s="431"/>
      <c r="BD76" s="431"/>
      <c r="BE76" s="431"/>
      <c r="BF76" s="431"/>
      <c r="BG76" s="431"/>
      <c r="BH76" s="431"/>
      <c r="BI76" s="431"/>
      <c r="BJ76" s="431"/>
      <c r="BK76" s="431"/>
      <c r="BL76" s="431"/>
      <c r="BM76" s="431"/>
      <c r="BN76" s="431"/>
      <c r="BO76" s="431"/>
      <c r="BP76" s="431"/>
      <c r="BQ76" s="431"/>
      <c r="BR76" s="431"/>
      <c r="BS76" s="431"/>
      <c r="BT76" s="431"/>
      <c r="BU76" s="431"/>
      <c r="BV76" s="431"/>
      <c r="BW76" s="431"/>
      <c r="BX76" s="431"/>
      <c r="BY76" s="431"/>
      <c r="BZ76" s="431"/>
      <c r="CA76" s="431"/>
      <c r="CB76" s="431"/>
      <c r="CC76" s="431"/>
      <c r="CD76" s="431"/>
      <c r="CE76" s="431"/>
      <c r="CF76" s="431"/>
      <c r="CG76" s="431"/>
      <c r="CH76" s="431"/>
      <c r="CI76" s="431"/>
      <c r="CJ76" s="431"/>
      <c r="CK76" s="431"/>
      <c r="CL76" s="431"/>
      <c r="CM76" s="431"/>
      <c r="CN76" s="431"/>
      <c r="CO76" s="431"/>
      <c r="CP76" s="431"/>
      <c r="CQ76" s="431"/>
      <c r="CR76" s="431"/>
      <c r="CS76" s="431"/>
      <c r="CT76" s="431"/>
      <c r="CU76" s="431"/>
      <c r="CV76" s="431"/>
      <c r="CW76" s="431"/>
      <c r="CX76" s="431"/>
      <c r="CY76" s="431"/>
      <c r="CZ76" s="431"/>
      <c r="DA76" s="431"/>
      <c r="DB76" s="431"/>
    </row>
    <row r="77" spans="1:106" ht="11.1" customHeight="1" x14ac:dyDescent="0.2">
      <c r="A77" s="430" t="s">
        <v>523</v>
      </c>
      <c r="B77" s="431"/>
      <c r="C77" s="433">
        <v>483</v>
      </c>
      <c r="D77" s="431"/>
      <c r="E77" s="431"/>
      <c r="F77" s="431"/>
      <c r="G77" s="431"/>
      <c r="H77" s="431"/>
      <c r="I77" s="431"/>
      <c r="J77" s="431"/>
      <c r="K77" s="431"/>
      <c r="L77" s="431"/>
      <c r="M77" s="431"/>
      <c r="N77" s="431"/>
      <c r="O77" s="431"/>
      <c r="P77" s="432">
        <v>1087</v>
      </c>
      <c r="Q77" s="431"/>
      <c r="R77" s="433">
        <v>653</v>
      </c>
      <c r="S77" s="431"/>
      <c r="T77" s="431"/>
      <c r="U77" s="431"/>
      <c r="V77" s="433">
        <v>111</v>
      </c>
      <c r="W77" s="431"/>
      <c r="X77" s="431"/>
      <c r="Y77" s="431"/>
      <c r="Z77" s="433">
        <v>176</v>
      </c>
      <c r="AA77" s="431"/>
      <c r="AB77" s="431"/>
      <c r="AC77" s="433">
        <v>95</v>
      </c>
      <c r="AD77" s="433">
        <v>634</v>
      </c>
      <c r="AE77" s="433">
        <v>588</v>
      </c>
      <c r="AF77" s="431"/>
      <c r="AG77" s="433">
        <v>102</v>
      </c>
      <c r="AH77" s="433">
        <v>27</v>
      </c>
      <c r="AI77" s="433">
        <v>77</v>
      </c>
      <c r="AJ77" s="433">
        <v>162</v>
      </c>
      <c r="AK77" s="433">
        <v>486</v>
      </c>
      <c r="AL77" s="433">
        <v>91</v>
      </c>
      <c r="AM77" s="433">
        <v>123</v>
      </c>
      <c r="AN77" s="433">
        <v>146</v>
      </c>
      <c r="AO77" s="433">
        <v>112</v>
      </c>
      <c r="AP77" s="433">
        <v>85</v>
      </c>
      <c r="AQ77" s="433">
        <v>131</v>
      </c>
      <c r="AR77" s="433">
        <v>98</v>
      </c>
      <c r="AS77" s="433">
        <v>81</v>
      </c>
      <c r="AT77" s="431"/>
      <c r="AU77" s="431"/>
      <c r="AV77" s="433">
        <v>45</v>
      </c>
      <c r="AW77" s="433">
        <v>45</v>
      </c>
      <c r="AX77" s="433">
        <v>99</v>
      </c>
      <c r="AY77" s="431"/>
      <c r="AZ77" s="433">
        <v>318</v>
      </c>
      <c r="BA77" s="431"/>
      <c r="BB77" s="433">
        <v>91</v>
      </c>
      <c r="BC77" s="433">
        <v>129</v>
      </c>
      <c r="BD77" s="433">
        <v>46</v>
      </c>
      <c r="BE77" s="433">
        <v>73</v>
      </c>
      <c r="BF77" s="431"/>
      <c r="BG77" s="433">
        <v>204</v>
      </c>
      <c r="BH77" s="431"/>
      <c r="BI77" s="431"/>
      <c r="BJ77" s="431"/>
      <c r="BK77" s="431"/>
      <c r="BL77" s="431"/>
      <c r="BM77" s="431"/>
      <c r="BN77" s="431"/>
      <c r="BO77" s="431"/>
      <c r="BP77" s="431"/>
      <c r="BQ77" s="431"/>
      <c r="BR77" s="431"/>
      <c r="BS77" s="431"/>
      <c r="BT77" s="431"/>
      <c r="BU77" s="431"/>
      <c r="BV77" s="431"/>
      <c r="BW77" s="431"/>
      <c r="BX77" s="431"/>
      <c r="BY77" s="431"/>
      <c r="BZ77" s="431"/>
      <c r="CA77" s="431"/>
      <c r="CB77" s="431"/>
      <c r="CC77" s="431"/>
      <c r="CD77" s="431"/>
      <c r="CE77" s="431"/>
      <c r="CF77" s="431"/>
      <c r="CG77" s="431"/>
      <c r="CH77" s="431"/>
      <c r="CI77" s="431"/>
      <c r="CJ77" s="431"/>
      <c r="CK77" s="431"/>
      <c r="CL77" s="431"/>
      <c r="CM77" s="431"/>
      <c r="CN77" s="431"/>
      <c r="CO77" s="431"/>
      <c r="CP77" s="431"/>
      <c r="CQ77" s="431"/>
      <c r="CR77" s="431"/>
      <c r="CS77" s="431"/>
      <c r="CT77" s="431"/>
      <c r="CU77" s="431"/>
      <c r="CV77" s="431"/>
      <c r="CW77" s="431"/>
      <c r="CX77" s="431"/>
      <c r="CY77" s="431"/>
      <c r="CZ77" s="431"/>
      <c r="DA77" s="431"/>
      <c r="DB77" s="431"/>
    </row>
    <row r="78" spans="1:106" ht="11.1" customHeight="1" x14ac:dyDescent="0.2">
      <c r="A78" s="430" t="s">
        <v>524</v>
      </c>
      <c r="B78" s="431"/>
      <c r="C78" s="431"/>
      <c r="D78" s="431"/>
      <c r="E78" s="431"/>
      <c r="F78" s="431"/>
      <c r="G78" s="431"/>
      <c r="H78" s="431"/>
      <c r="I78" s="431"/>
      <c r="J78" s="431"/>
      <c r="K78" s="431"/>
      <c r="L78" s="431"/>
      <c r="M78" s="431"/>
      <c r="N78" s="431"/>
      <c r="O78" s="431"/>
      <c r="P78" s="431"/>
      <c r="Q78" s="431"/>
      <c r="R78" s="431"/>
      <c r="S78" s="431"/>
      <c r="T78" s="431"/>
      <c r="U78" s="431"/>
      <c r="V78" s="431"/>
      <c r="W78" s="431"/>
      <c r="X78" s="431"/>
      <c r="Y78" s="431"/>
      <c r="Z78" s="431"/>
      <c r="AA78" s="431"/>
      <c r="AB78" s="431"/>
      <c r="AC78" s="431"/>
      <c r="AD78" s="431"/>
      <c r="AE78" s="431"/>
      <c r="AF78" s="431"/>
      <c r="AG78" s="431"/>
      <c r="AH78" s="431"/>
      <c r="AI78" s="431"/>
      <c r="AJ78" s="431"/>
      <c r="AK78" s="431"/>
      <c r="AL78" s="431"/>
      <c r="AM78" s="431"/>
      <c r="AN78" s="431"/>
      <c r="AO78" s="431"/>
      <c r="AP78" s="431"/>
      <c r="AQ78" s="431"/>
      <c r="AR78" s="431"/>
      <c r="AS78" s="431"/>
      <c r="AT78" s="431"/>
      <c r="AU78" s="431"/>
      <c r="AV78" s="431"/>
      <c r="AW78" s="431"/>
      <c r="AX78" s="431"/>
      <c r="AY78" s="431"/>
      <c r="AZ78" s="431"/>
      <c r="BA78" s="431"/>
      <c r="BB78" s="431"/>
      <c r="BC78" s="431"/>
      <c r="BD78" s="431"/>
      <c r="BE78" s="431"/>
      <c r="BF78" s="431"/>
      <c r="BG78" s="431"/>
      <c r="BH78" s="431"/>
      <c r="BI78" s="431"/>
      <c r="BJ78" s="431"/>
      <c r="BK78" s="431"/>
      <c r="BL78" s="431"/>
      <c r="BM78" s="431"/>
      <c r="BN78" s="431"/>
      <c r="BO78" s="431"/>
      <c r="BP78" s="431"/>
      <c r="BQ78" s="431"/>
      <c r="BR78" s="431"/>
      <c r="BS78" s="431"/>
      <c r="BT78" s="431"/>
      <c r="BU78" s="431"/>
      <c r="BV78" s="431"/>
      <c r="BW78" s="431"/>
      <c r="BX78" s="431"/>
      <c r="BY78" s="431"/>
      <c r="BZ78" s="431"/>
      <c r="CA78" s="431"/>
      <c r="CB78" s="431"/>
      <c r="CC78" s="431"/>
      <c r="CD78" s="431"/>
      <c r="CE78" s="431"/>
      <c r="CF78" s="431"/>
      <c r="CG78" s="431"/>
      <c r="CH78" s="431"/>
      <c r="CI78" s="431"/>
      <c r="CJ78" s="431"/>
      <c r="CK78" s="431"/>
      <c r="CL78" s="431"/>
      <c r="CM78" s="431"/>
      <c r="CN78" s="431"/>
      <c r="CO78" s="431"/>
      <c r="CP78" s="431"/>
      <c r="CQ78" s="431"/>
      <c r="CR78" s="431"/>
      <c r="CS78" s="431"/>
      <c r="CT78" s="431"/>
      <c r="CU78" s="431"/>
      <c r="CV78" s="431"/>
      <c r="CW78" s="431"/>
      <c r="CX78" s="431"/>
      <c r="CY78" s="431"/>
      <c r="CZ78" s="431"/>
      <c r="DA78" s="431"/>
      <c r="DB78" s="431"/>
    </row>
    <row r="79" spans="1:106" ht="11.1" customHeight="1" x14ac:dyDescent="0.2">
      <c r="A79" s="430" t="s">
        <v>526</v>
      </c>
      <c r="B79" s="431"/>
      <c r="C79" s="431"/>
      <c r="D79" s="431"/>
      <c r="E79" s="431"/>
      <c r="F79" s="431"/>
      <c r="G79" s="431"/>
      <c r="H79" s="431"/>
      <c r="I79" s="431"/>
      <c r="J79" s="431"/>
      <c r="K79" s="431"/>
      <c r="L79" s="431"/>
      <c r="M79" s="431"/>
      <c r="N79" s="431"/>
      <c r="O79" s="431"/>
      <c r="P79" s="431"/>
      <c r="Q79" s="431"/>
      <c r="R79" s="431"/>
      <c r="S79" s="431"/>
      <c r="T79" s="431"/>
      <c r="U79" s="431"/>
      <c r="V79" s="431"/>
      <c r="W79" s="431"/>
      <c r="X79" s="431"/>
      <c r="Y79" s="431"/>
      <c r="Z79" s="431"/>
      <c r="AA79" s="431"/>
      <c r="AB79" s="431"/>
      <c r="AC79" s="431"/>
      <c r="AD79" s="431"/>
      <c r="AE79" s="431"/>
      <c r="AF79" s="431"/>
      <c r="AG79" s="431"/>
      <c r="AH79" s="431"/>
      <c r="AI79" s="431"/>
      <c r="AJ79" s="431"/>
      <c r="AK79" s="431"/>
      <c r="AL79" s="431"/>
      <c r="AM79" s="431"/>
      <c r="AN79" s="431"/>
      <c r="AO79" s="431"/>
      <c r="AP79" s="431"/>
      <c r="AQ79" s="431"/>
      <c r="AR79" s="431"/>
      <c r="AS79" s="431"/>
      <c r="AT79" s="431"/>
      <c r="AU79" s="431"/>
      <c r="AV79" s="431"/>
      <c r="AW79" s="431"/>
      <c r="AX79" s="431"/>
      <c r="AY79" s="431"/>
      <c r="AZ79" s="431"/>
      <c r="BA79" s="431"/>
      <c r="BB79" s="431"/>
      <c r="BC79" s="431"/>
      <c r="BD79" s="431"/>
      <c r="BE79" s="431"/>
      <c r="BF79" s="431"/>
      <c r="BG79" s="431"/>
      <c r="BH79" s="431"/>
      <c r="BI79" s="431"/>
      <c r="BJ79" s="431"/>
      <c r="BK79" s="431"/>
      <c r="BL79" s="431"/>
      <c r="BM79" s="431"/>
      <c r="BN79" s="431"/>
      <c r="BO79" s="431"/>
      <c r="BP79" s="431"/>
      <c r="BQ79" s="431"/>
      <c r="BR79" s="431"/>
      <c r="BS79" s="431"/>
      <c r="BT79" s="431"/>
      <c r="BU79" s="431"/>
      <c r="BV79" s="431"/>
      <c r="BW79" s="431"/>
      <c r="BX79" s="431"/>
      <c r="BY79" s="431"/>
      <c r="BZ79" s="431"/>
      <c r="CA79" s="431"/>
      <c r="CB79" s="431"/>
      <c r="CC79" s="431"/>
      <c r="CD79" s="431"/>
      <c r="CE79" s="431"/>
      <c r="CF79" s="431"/>
      <c r="CG79" s="431"/>
      <c r="CH79" s="431"/>
      <c r="CI79" s="431"/>
      <c r="CJ79" s="431"/>
      <c r="CK79" s="431"/>
      <c r="CL79" s="431"/>
      <c r="CM79" s="431"/>
      <c r="CN79" s="431"/>
      <c r="CO79" s="431"/>
      <c r="CP79" s="431"/>
      <c r="CQ79" s="431"/>
      <c r="CR79" s="431"/>
      <c r="CS79" s="431"/>
      <c r="CT79" s="431"/>
      <c r="CU79" s="431"/>
      <c r="CV79" s="431"/>
      <c r="CW79" s="431"/>
      <c r="CX79" s="431"/>
      <c r="CY79" s="431"/>
      <c r="CZ79" s="431"/>
      <c r="DA79" s="431"/>
      <c r="DB79" s="431"/>
    </row>
    <row r="80" spans="1:106" ht="11.1" customHeight="1" x14ac:dyDescent="0.2">
      <c r="A80" s="430" t="s">
        <v>527</v>
      </c>
      <c r="B80" s="433">
        <v>137</v>
      </c>
      <c r="C80" s="433">
        <v>33</v>
      </c>
      <c r="D80" s="431"/>
      <c r="E80" s="431"/>
      <c r="F80" s="431"/>
      <c r="G80" s="431"/>
      <c r="H80" s="431"/>
      <c r="I80" s="431"/>
      <c r="J80" s="431"/>
      <c r="K80" s="431"/>
      <c r="L80" s="431"/>
      <c r="M80" s="431"/>
      <c r="N80" s="431"/>
      <c r="O80" s="431"/>
      <c r="P80" s="433">
        <v>251</v>
      </c>
      <c r="Q80" s="431"/>
      <c r="R80" s="431"/>
      <c r="S80" s="431"/>
      <c r="T80" s="431"/>
      <c r="U80" s="431"/>
      <c r="V80" s="433">
        <v>403</v>
      </c>
      <c r="W80" s="431"/>
      <c r="X80" s="431"/>
      <c r="Y80" s="431"/>
      <c r="Z80" s="431"/>
      <c r="AA80" s="431"/>
      <c r="AB80" s="431"/>
      <c r="AC80" s="431"/>
      <c r="AD80" s="431"/>
      <c r="AE80" s="431"/>
      <c r="AF80" s="431"/>
      <c r="AG80" s="431"/>
      <c r="AH80" s="431"/>
      <c r="AI80" s="431"/>
      <c r="AJ80" s="431"/>
      <c r="AK80" s="431"/>
      <c r="AL80" s="431"/>
      <c r="AM80" s="431"/>
      <c r="AN80" s="431"/>
      <c r="AO80" s="433">
        <v>82</v>
      </c>
      <c r="AP80" s="431"/>
      <c r="AQ80" s="431"/>
      <c r="AR80" s="431"/>
      <c r="AS80" s="431"/>
      <c r="AT80" s="431"/>
      <c r="AU80" s="431"/>
      <c r="AV80" s="431"/>
      <c r="AW80" s="431"/>
      <c r="AX80" s="431"/>
      <c r="AY80" s="431"/>
      <c r="AZ80" s="431"/>
      <c r="BA80" s="431"/>
      <c r="BB80" s="431"/>
      <c r="BC80" s="431"/>
      <c r="BD80" s="431"/>
      <c r="BE80" s="431"/>
      <c r="BF80" s="431"/>
      <c r="BG80" s="431"/>
      <c r="BH80" s="431"/>
      <c r="BI80" s="431"/>
      <c r="BJ80" s="431"/>
      <c r="BK80" s="431"/>
      <c r="BL80" s="431"/>
      <c r="BM80" s="431"/>
      <c r="BN80" s="431"/>
      <c r="BO80" s="431"/>
      <c r="BP80" s="431"/>
      <c r="BQ80" s="431"/>
      <c r="BR80" s="431"/>
      <c r="BS80" s="431"/>
      <c r="BT80" s="431"/>
      <c r="BU80" s="431"/>
      <c r="BV80" s="431"/>
      <c r="BW80" s="431"/>
      <c r="BX80" s="431"/>
      <c r="BY80" s="431"/>
      <c r="BZ80" s="431"/>
      <c r="CA80" s="431"/>
      <c r="CB80" s="431"/>
      <c r="CC80" s="431"/>
      <c r="CD80" s="431"/>
      <c r="CE80" s="431"/>
      <c r="CF80" s="431"/>
      <c r="CG80" s="431"/>
      <c r="CH80" s="431"/>
      <c r="CI80" s="431"/>
      <c r="CJ80" s="431"/>
      <c r="CK80" s="431"/>
      <c r="CL80" s="431"/>
      <c r="CM80" s="431"/>
      <c r="CN80" s="431"/>
      <c r="CO80" s="431"/>
      <c r="CP80" s="431"/>
      <c r="CQ80" s="431"/>
      <c r="CR80" s="431"/>
      <c r="CS80" s="431"/>
      <c r="CT80" s="431"/>
      <c r="CU80" s="431"/>
      <c r="CV80" s="431"/>
      <c r="CW80" s="431"/>
      <c r="CX80" s="431"/>
      <c r="CY80" s="431"/>
      <c r="CZ80" s="431"/>
      <c r="DA80" s="431"/>
      <c r="DB80" s="431"/>
    </row>
    <row r="81" spans="1:107" ht="21.95" customHeight="1" x14ac:dyDescent="0.2">
      <c r="A81" s="430" t="s">
        <v>490</v>
      </c>
      <c r="B81" s="431"/>
      <c r="C81" s="433">
        <v>850</v>
      </c>
      <c r="D81" s="431"/>
      <c r="E81" s="431"/>
      <c r="F81" s="431"/>
      <c r="G81" s="431"/>
      <c r="H81" s="431"/>
      <c r="I81" s="431"/>
      <c r="J81" s="431"/>
      <c r="K81" s="431"/>
      <c r="L81" s="431"/>
      <c r="M81" s="431"/>
      <c r="N81" s="431"/>
      <c r="O81" s="431"/>
      <c r="P81" s="431"/>
      <c r="Q81" s="431"/>
      <c r="R81" s="431"/>
      <c r="S81" s="431"/>
      <c r="T81" s="431"/>
      <c r="U81" s="431"/>
      <c r="V81" s="431"/>
      <c r="W81" s="431"/>
      <c r="X81" s="431"/>
      <c r="Y81" s="431"/>
      <c r="Z81" s="431"/>
      <c r="AA81" s="431"/>
      <c r="AB81" s="431"/>
      <c r="AC81" s="431"/>
      <c r="AD81" s="431"/>
      <c r="AE81" s="431"/>
      <c r="AF81" s="431"/>
      <c r="AG81" s="431"/>
      <c r="AH81" s="431"/>
      <c r="AI81" s="431"/>
      <c r="AJ81" s="431"/>
      <c r="AK81" s="431"/>
      <c r="AL81" s="431"/>
      <c r="AM81" s="431"/>
      <c r="AN81" s="431"/>
      <c r="AO81" s="431"/>
      <c r="AP81" s="431"/>
      <c r="AQ81" s="431"/>
      <c r="AR81" s="431"/>
      <c r="AS81" s="431"/>
      <c r="AT81" s="431"/>
      <c r="AU81" s="431"/>
      <c r="AV81" s="431"/>
      <c r="AW81" s="431"/>
      <c r="AX81" s="431"/>
      <c r="AY81" s="431"/>
      <c r="AZ81" s="431"/>
      <c r="BA81" s="431"/>
      <c r="BB81" s="431"/>
      <c r="BC81" s="431"/>
      <c r="BD81" s="431"/>
      <c r="BE81" s="431"/>
      <c r="BF81" s="431"/>
      <c r="BG81" s="431"/>
      <c r="BH81" s="431"/>
      <c r="BI81" s="431"/>
      <c r="BJ81" s="431"/>
      <c r="BK81" s="431"/>
      <c r="BL81" s="431"/>
      <c r="BM81" s="431"/>
      <c r="BN81" s="431"/>
      <c r="BO81" s="431"/>
      <c r="BP81" s="431"/>
      <c r="BQ81" s="431"/>
      <c r="BR81" s="431"/>
      <c r="BS81" s="431"/>
      <c r="BT81" s="431"/>
      <c r="BU81" s="431"/>
      <c r="BV81" s="431"/>
      <c r="BW81" s="431"/>
      <c r="BX81" s="431"/>
      <c r="BY81" s="431"/>
      <c r="BZ81" s="431"/>
      <c r="CA81" s="431"/>
      <c r="CB81" s="431"/>
      <c r="CC81" s="431"/>
      <c r="CD81" s="431"/>
      <c r="CE81" s="431"/>
      <c r="CF81" s="431"/>
      <c r="CG81" s="431"/>
      <c r="CH81" s="431"/>
      <c r="CI81" s="431"/>
      <c r="CJ81" s="431"/>
      <c r="CK81" s="431"/>
      <c r="CL81" s="431"/>
      <c r="CM81" s="431"/>
      <c r="CN81" s="433">
        <v>43</v>
      </c>
      <c r="CO81" s="433">
        <v>183</v>
      </c>
      <c r="CP81" s="431"/>
      <c r="CQ81" s="431"/>
      <c r="CR81" s="431"/>
      <c r="CS81" s="431"/>
      <c r="CT81" s="431"/>
      <c r="CU81" s="431"/>
      <c r="CV81" s="431"/>
      <c r="CW81" s="431"/>
      <c r="CX81" s="433">
        <v>188</v>
      </c>
      <c r="CY81" s="431"/>
      <c r="CZ81" s="431"/>
      <c r="DA81" s="431"/>
      <c r="DB81" s="431"/>
    </row>
    <row r="82" spans="1:107" ht="11.1" customHeight="1" x14ac:dyDescent="0.2">
      <c r="A82" s="430" t="s">
        <v>504</v>
      </c>
      <c r="B82" s="433">
        <v>161</v>
      </c>
      <c r="C82" s="433">
        <v>505</v>
      </c>
      <c r="D82" s="431"/>
      <c r="E82" s="431"/>
      <c r="F82" s="432">
        <v>1909</v>
      </c>
      <c r="G82" s="431"/>
      <c r="H82" s="431"/>
      <c r="I82" s="431"/>
      <c r="J82" s="431"/>
      <c r="K82" s="431"/>
      <c r="L82" s="431"/>
      <c r="M82" s="431"/>
      <c r="N82" s="433">
        <v>430</v>
      </c>
      <c r="O82" s="431"/>
      <c r="P82" s="431"/>
      <c r="Q82" s="431"/>
      <c r="R82" s="433">
        <v>163</v>
      </c>
      <c r="S82" s="432">
        <v>1011</v>
      </c>
      <c r="T82" s="431"/>
      <c r="U82" s="431"/>
      <c r="V82" s="431"/>
      <c r="W82" s="431"/>
      <c r="X82" s="431"/>
      <c r="Y82" s="431"/>
      <c r="Z82" s="431"/>
      <c r="AA82" s="431"/>
      <c r="AB82" s="431"/>
      <c r="AC82" s="431"/>
      <c r="AD82" s="433">
        <v>259</v>
      </c>
      <c r="AE82" s="431"/>
      <c r="AF82" s="431"/>
      <c r="AG82" s="431"/>
      <c r="AH82" s="431"/>
      <c r="AI82" s="431"/>
      <c r="AJ82" s="431"/>
      <c r="AK82" s="431"/>
      <c r="AL82" s="431"/>
      <c r="AM82" s="431"/>
      <c r="AN82" s="431"/>
      <c r="AO82" s="431"/>
      <c r="AP82" s="431"/>
      <c r="AQ82" s="431"/>
      <c r="AR82" s="431"/>
      <c r="AS82" s="431"/>
      <c r="AT82" s="431"/>
      <c r="AU82" s="431"/>
      <c r="AV82" s="431"/>
      <c r="AW82" s="431"/>
      <c r="AX82" s="431"/>
      <c r="AY82" s="431"/>
      <c r="AZ82" s="431"/>
      <c r="BA82" s="431"/>
      <c r="BB82" s="431"/>
      <c r="BC82" s="431"/>
      <c r="BD82" s="431"/>
      <c r="BE82" s="431"/>
      <c r="BF82" s="431"/>
      <c r="BG82" s="431"/>
      <c r="BH82" s="431"/>
      <c r="BI82" s="431"/>
      <c r="BJ82" s="433">
        <v>132</v>
      </c>
      <c r="BK82" s="431"/>
      <c r="BL82" s="433">
        <v>25</v>
      </c>
      <c r="BM82" s="433">
        <v>554</v>
      </c>
      <c r="BN82" s="431"/>
      <c r="BO82" s="431"/>
      <c r="BP82" s="431"/>
      <c r="BQ82" s="431"/>
      <c r="BR82" s="431"/>
      <c r="BS82" s="431"/>
      <c r="BT82" s="431"/>
      <c r="BU82" s="431"/>
      <c r="BV82" s="431"/>
      <c r="BW82" s="431"/>
      <c r="BX82" s="431"/>
      <c r="BY82" s="431"/>
      <c r="BZ82" s="431"/>
      <c r="CA82" s="431"/>
      <c r="CB82" s="431"/>
      <c r="CC82" s="431"/>
      <c r="CD82" s="431"/>
      <c r="CE82" s="431"/>
      <c r="CF82" s="431"/>
      <c r="CG82" s="431"/>
      <c r="CH82" s="431"/>
      <c r="CI82" s="431"/>
      <c r="CJ82" s="431"/>
      <c r="CK82" s="431"/>
      <c r="CL82" s="431"/>
      <c r="CM82" s="431"/>
      <c r="CN82" s="431"/>
      <c r="CO82" s="431"/>
      <c r="CP82" s="431"/>
      <c r="CQ82" s="431"/>
      <c r="CR82" s="431"/>
      <c r="CS82" s="431"/>
      <c r="CT82" s="431"/>
      <c r="CU82" s="431"/>
      <c r="CV82" s="431"/>
      <c r="CW82" s="431"/>
      <c r="CX82" s="431"/>
      <c r="CY82" s="431"/>
      <c r="CZ82" s="431"/>
      <c r="DA82" s="431"/>
      <c r="DB82" s="431"/>
    </row>
    <row r="83" spans="1:107" ht="21.95" customHeight="1" x14ac:dyDescent="0.2">
      <c r="A83" s="430" t="s">
        <v>511</v>
      </c>
      <c r="B83" s="431"/>
      <c r="C83" s="431"/>
      <c r="D83" s="431"/>
      <c r="E83" s="431"/>
      <c r="F83" s="431"/>
      <c r="G83" s="431"/>
      <c r="H83" s="431"/>
      <c r="I83" s="431"/>
      <c r="J83" s="431"/>
      <c r="K83" s="431"/>
      <c r="L83" s="431"/>
      <c r="M83" s="431"/>
      <c r="N83" s="431"/>
      <c r="O83" s="431"/>
      <c r="P83" s="431"/>
      <c r="Q83" s="433">
        <v>177</v>
      </c>
      <c r="R83" s="431"/>
      <c r="S83" s="431"/>
      <c r="T83" s="431"/>
      <c r="U83" s="431"/>
      <c r="V83" s="433">
        <v>116</v>
      </c>
      <c r="W83" s="431"/>
      <c r="X83" s="433">
        <v>92</v>
      </c>
      <c r="Y83" s="431"/>
      <c r="Z83" s="431"/>
      <c r="AA83" s="431"/>
      <c r="AB83" s="431"/>
      <c r="AC83" s="431"/>
      <c r="AD83" s="433">
        <v>266</v>
      </c>
      <c r="AE83" s="433">
        <v>93</v>
      </c>
      <c r="AF83" s="431"/>
      <c r="AG83" s="431"/>
      <c r="AH83" s="431"/>
      <c r="AI83" s="431"/>
      <c r="AJ83" s="431"/>
      <c r="AK83" s="431"/>
      <c r="AL83" s="431"/>
      <c r="AM83" s="431"/>
      <c r="AN83" s="431"/>
      <c r="AO83" s="431"/>
      <c r="AP83" s="431"/>
      <c r="AQ83" s="431"/>
      <c r="AR83" s="431"/>
      <c r="AS83" s="431"/>
      <c r="AT83" s="431"/>
      <c r="AU83" s="431"/>
      <c r="AV83" s="431"/>
      <c r="AW83" s="431"/>
      <c r="AX83" s="431"/>
      <c r="AY83" s="431"/>
      <c r="AZ83" s="431"/>
      <c r="BA83" s="431"/>
      <c r="BB83" s="431"/>
      <c r="BC83" s="431"/>
      <c r="BD83" s="431"/>
      <c r="BE83" s="431"/>
      <c r="BF83" s="433">
        <v>50</v>
      </c>
      <c r="BG83" s="431"/>
      <c r="BH83" s="431"/>
      <c r="BI83" s="431"/>
      <c r="BJ83" s="431"/>
      <c r="BK83" s="431"/>
      <c r="BL83" s="431"/>
      <c r="BM83" s="431"/>
      <c r="BN83" s="431"/>
      <c r="BO83" s="431"/>
      <c r="BP83" s="431"/>
      <c r="BQ83" s="431"/>
      <c r="BR83" s="431"/>
      <c r="BS83" s="431"/>
      <c r="BT83" s="431"/>
      <c r="BU83" s="431"/>
      <c r="BV83" s="431"/>
      <c r="BW83" s="431"/>
      <c r="BX83" s="431"/>
      <c r="BY83" s="431"/>
      <c r="BZ83" s="431"/>
      <c r="CA83" s="431"/>
      <c r="CB83" s="431"/>
      <c r="CC83" s="431"/>
      <c r="CD83" s="431"/>
      <c r="CE83" s="431"/>
      <c r="CF83" s="431"/>
      <c r="CG83" s="431"/>
      <c r="CH83" s="431"/>
      <c r="CI83" s="431"/>
      <c r="CJ83" s="431"/>
      <c r="CK83" s="431"/>
      <c r="CL83" s="431"/>
      <c r="CM83" s="431"/>
      <c r="CN83" s="431"/>
      <c r="CO83" s="431"/>
      <c r="CP83" s="431"/>
      <c r="CQ83" s="431"/>
      <c r="CR83" s="431"/>
      <c r="CS83" s="431"/>
      <c r="CT83" s="431"/>
      <c r="CU83" s="431"/>
      <c r="CV83" s="431"/>
      <c r="CW83" s="431"/>
      <c r="CX83" s="431"/>
      <c r="CY83" s="431"/>
      <c r="CZ83" s="431"/>
      <c r="DA83" s="431"/>
      <c r="DB83" s="431"/>
    </row>
    <row r="84" spans="1:107" ht="11.1" customHeight="1" x14ac:dyDescent="0.2">
      <c r="A84" s="430" t="s">
        <v>515</v>
      </c>
      <c r="B84" s="431"/>
      <c r="C84" s="431"/>
      <c r="D84" s="431"/>
      <c r="E84" s="431"/>
      <c r="F84" s="431"/>
      <c r="G84" s="431"/>
      <c r="H84" s="431"/>
      <c r="I84" s="432">
        <v>3823</v>
      </c>
      <c r="J84" s="431"/>
      <c r="K84" s="431"/>
      <c r="L84" s="431"/>
      <c r="M84" s="431"/>
      <c r="N84" s="431"/>
      <c r="O84" s="431"/>
      <c r="P84" s="431"/>
      <c r="Q84" s="431"/>
      <c r="R84" s="431"/>
      <c r="S84" s="431"/>
      <c r="T84" s="431"/>
      <c r="U84" s="431"/>
      <c r="V84" s="431"/>
      <c r="W84" s="431"/>
      <c r="X84" s="431"/>
      <c r="Y84" s="431"/>
      <c r="Z84" s="431"/>
      <c r="AA84" s="431"/>
      <c r="AB84" s="431"/>
      <c r="AC84" s="431"/>
      <c r="AD84" s="431"/>
      <c r="AE84" s="431"/>
      <c r="AF84" s="431"/>
      <c r="AG84" s="431"/>
      <c r="AH84" s="431"/>
      <c r="AI84" s="431"/>
      <c r="AJ84" s="431"/>
      <c r="AK84" s="431"/>
      <c r="AL84" s="431"/>
      <c r="AM84" s="431"/>
      <c r="AN84" s="431"/>
      <c r="AO84" s="431"/>
      <c r="AP84" s="431"/>
      <c r="AQ84" s="431"/>
      <c r="AR84" s="431"/>
      <c r="AS84" s="431"/>
      <c r="AT84" s="431"/>
      <c r="AU84" s="431"/>
      <c r="AV84" s="431"/>
      <c r="AW84" s="431"/>
      <c r="AX84" s="431"/>
      <c r="AY84" s="431"/>
      <c r="AZ84" s="431"/>
      <c r="BA84" s="431"/>
      <c r="BB84" s="431"/>
      <c r="BC84" s="431"/>
      <c r="BD84" s="431"/>
      <c r="BE84" s="431"/>
      <c r="BF84" s="431"/>
      <c r="BG84" s="431"/>
      <c r="BH84" s="431"/>
      <c r="BI84" s="431"/>
      <c r="BJ84" s="431"/>
      <c r="BK84" s="431"/>
      <c r="BL84" s="431"/>
      <c r="BM84" s="431"/>
      <c r="BN84" s="431"/>
      <c r="BO84" s="431"/>
      <c r="BP84" s="431"/>
      <c r="BQ84" s="431"/>
      <c r="BR84" s="431"/>
      <c r="BS84" s="431"/>
      <c r="BT84" s="431"/>
      <c r="BU84" s="431"/>
      <c r="BV84" s="431"/>
      <c r="BW84" s="431"/>
      <c r="BX84" s="431"/>
      <c r="BY84" s="431"/>
      <c r="BZ84" s="431"/>
      <c r="CA84" s="431"/>
      <c r="CB84" s="431"/>
      <c r="CC84" s="431"/>
      <c r="CD84" s="431"/>
      <c r="CE84" s="431"/>
      <c r="CF84" s="431"/>
      <c r="CG84" s="431"/>
      <c r="CH84" s="431"/>
      <c r="CI84" s="431"/>
      <c r="CJ84" s="431"/>
      <c r="CK84" s="431"/>
      <c r="CL84" s="431"/>
      <c r="CM84" s="431"/>
      <c r="CN84" s="431"/>
      <c r="CO84" s="431"/>
      <c r="CP84" s="431"/>
      <c r="CQ84" s="431"/>
      <c r="CR84" s="431"/>
      <c r="CS84" s="431"/>
      <c r="CT84" s="431"/>
      <c r="CU84" s="431"/>
      <c r="CV84" s="431"/>
      <c r="CW84" s="431"/>
      <c r="CX84" s="431"/>
      <c r="CY84" s="431"/>
      <c r="CZ84" s="431"/>
      <c r="DA84" s="431"/>
      <c r="DB84" s="432"/>
    </row>
    <row r="85" spans="1:107" s="425" customFormat="1" ht="11.1" customHeight="1" x14ac:dyDescent="0.2">
      <c r="A85" s="430"/>
      <c r="B85" s="434"/>
      <c r="C85" s="434"/>
      <c r="D85" s="434"/>
      <c r="E85" s="434"/>
      <c r="F85" s="434"/>
      <c r="G85" s="434"/>
      <c r="H85" s="434"/>
      <c r="I85" s="434"/>
      <c r="J85" s="434"/>
      <c r="K85" s="434"/>
      <c r="L85" s="434"/>
      <c r="M85" s="434"/>
      <c r="N85" s="434"/>
      <c r="O85" s="434"/>
      <c r="P85" s="434"/>
      <c r="Q85" s="434"/>
      <c r="R85" s="434"/>
      <c r="S85" s="434"/>
      <c r="T85" s="434"/>
      <c r="U85" s="434"/>
      <c r="V85" s="434"/>
      <c r="W85" s="434"/>
      <c r="X85" s="434"/>
      <c r="Y85" s="434"/>
      <c r="Z85" s="434"/>
      <c r="AA85" s="434"/>
      <c r="AB85" s="434"/>
      <c r="AC85" s="434"/>
      <c r="AD85" s="434"/>
      <c r="AE85" s="434"/>
      <c r="AF85" s="434"/>
      <c r="AG85" s="434"/>
      <c r="AH85" s="434"/>
      <c r="AI85" s="434"/>
      <c r="AJ85" s="434"/>
      <c r="AK85" s="434"/>
      <c r="AL85" s="434"/>
      <c r="AM85" s="434"/>
      <c r="AN85" s="434"/>
      <c r="AO85" s="434"/>
      <c r="AP85" s="434"/>
      <c r="AQ85" s="434"/>
      <c r="AR85" s="434"/>
      <c r="AS85" s="434"/>
      <c r="AT85" s="434"/>
      <c r="AU85" s="434"/>
      <c r="AV85" s="434"/>
      <c r="AW85" s="434"/>
      <c r="AX85" s="434"/>
      <c r="AY85" s="434"/>
      <c r="AZ85" s="434"/>
      <c r="BA85" s="434"/>
      <c r="BB85" s="434"/>
      <c r="BC85" s="434"/>
      <c r="BD85" s="434"/>
      <c r="BE85" s="434"/>
      <c r="BF85" s="434"/>
      <c r="BG85" s="434"/>
      <c r="BH85" s="434"/>
      <c r="BI85" s="434"/>
      <c r="BJ85" s="434"/>
      <c r="BK85" s="434"/>
      <c r="BL85" s="434"/>
      <c r="BM85" s="434"/>
      <c r="BN85" s="434"/>
      <c r="BO85" s="434"/>
      <c r="BP85" s="434"/>
      <c r="BQ85" s="434"/>
      <c r="BR85" s="434"/>
      <c r="BS85" s="434"/>
      <c r="BT85" s="434"/>
      <c r="BU85" s="434"/>
      <c r="BV85" s="434"/>
      <c r="BW85" s="434"/>
      <c r="BX85" s="434"/>
      <c r="BY85" s="434"/>
      <c r="BZ85" s="434"/>
      <c r="CA85" s="434"/>
      <c r="CB85" s="434"/>
      <c r="CC85" s="434"/>
      <c r="CD85" s="434"/>
      <c r="CE85" s="434"/>
      <c r="CF85" s="434"/>
      <c r="CG85" s="434"/>
      <c r="CH85" s="434"/>
      <c r="CI85" s="434"/>
      <c r="CJ85" s="434"/>
      <c r="CK85" s="434"/>
      <c r="CL85" s="434"/>
      <c r="CM85" s="434"/>
      <c r="CN85" s="434"/>
      <c r="CO85" s="434"/>
      <c r="CP85" s="434"/>
      <c r="CQ85" s="434"/>
      <c r="CR85" s="434"/>
      <c r="CS85" s="434"/>
      <c r="CT85" s="434"/>
      <c r="CU85" s="434"/>
      <c r="CV85" s="434"/>
      <c r="CW85" s="434"/>
      <c r="CX85" s="434"/>
      <c r="CY85" s="434"/>
      <c r="CZ85" s="434"/>
      <c r="DA85" s="434"/>
      <c r="DB85" s="434"/>
    </row>
    <row r="86" spans="1:107" s="425" customFormat="1" ht="21.95" customHeight="1" x14ac:dyDescent="0.2">
      <c r="A86" s="426" t="s">
        <v>529</v>
      </c>
      <c r="B86" s="427">
        <v>113306</v>
      </c>
      <c r="C86" s="427">
        <v>305091</v>
      </c>
      <c r="D86" s="427">
        <v>33741</v>
      </c>
      <c r="E86" s="427">
        <v>95098</v>
      </c>
      <c r="F86" s="427">
        <v>5039</v>
      </c>
      <c r="G86" s="427">
        <v>601</v>
      </c>
      <c r="H86" s="427">
        <v>225040</v>
      </c>
      <c r="I86" s="427">
        <v>170500</v>
      </c>
      <c r="J86" s="427">
        <v>58370</v>
      </c>
      <c r="K86" s="427">
        <v>7719</v>
      </c>
      <c r="L86" s="427">
        <v>5682</v>
      </c>
      <c r="M86" s="427">
        <v>11676</v>
      </c>
      <c r="N86" s="427">
        <v>7059</v>
      </c>
      <c r="O86" s="427">
        <v>29391</v>
      </c>
      <c r="P86" s="427">
        <v>675909</v>
      </c>
      <c r="Q86" s="427">
        <v>15589</v>
      </c>
      <c r="R86" s="427">
        <v>642291</v>
      </c>
      <c r="S86" s="427">
        <v>999583</v>
      </c>
      <c r="T86" s="427">
        <v>161053</v>
      </c>
      <c r="U86" s="427">
        <v>0</v>
      </c>
      <c r="V86" s="427">
        <v>548989</v>
      </c>
      <c r="W86" s="427">
        <v>53116</v>
      </c>
      <c r="X86" s="427">
        <v>333214</v>
      </c>
      <c r="Y86" s="427">
        <v>50950</v>
      </c>
      <c r="Z86" s="427">
        <v>317722</v>
      </c>
      <c r="AA86" s="427">
        <v>123011</v>
      </c>
      <c r="AB86" s="427">
        <v>31712</v>
      </c>
      <c r="AC86" s="427">
        <v>123217</v>
      </c>
      <c r="AD86" s="427">
        <v>633282</v>
      </c>
      <c r="AE86" s="427">
        <v>305365</v>
      </c>
      <c r="AF86" s="427">
        <v>25590</v>
      </c>
      <c r="AG86" s="427">
        <v>222927</v>
      </c>
      <c r="AH86" s="427">
        <v>62655</v>
      </c>
      <c r="AI86" s="427">
        <v>79746</v>
      </c>
      <c r="AJ86" s="427">
        <v>65516</v>
      </c>
      <c r="AK86" s="427">
        <v>234427</v>
      </c>
      <c r="AL86" s="427">
        <v>220620</v>
      </c>
      <c r="AM86" s="427">
        <v>63268</v>
      </c>
      <c r="AN86" s="427">
        <v>113040</v>
      </c>
      <c r="AO86" s="427">
        <v>293566</v>
      </c>
      <c r="AP86" s="427">
        <v>196829</v>
      </c>
      <c r="AQ86" s="427">
        <v>71457</v>
      </c>
      <c r="AR86" s="427">
        <v>165406</v>
      </c>
      <c r="AS86" s="427">
        <v>99527</v>
      </c>
      <c r="AT86" s="427">
        <v>522455</v>
      </c>
      <c r="AU86" s="427">
        <v>109505</v>
      </c>
      <c r="AV86" s="427">
        <v>114874</v>
      </c>
      <c r="AW86" s="427">
        <v>114984</v>
      </c>
      <c r="AX86" s="427">
        <v>190029</v>
      </c>
      <c r="AY86" s="427">
        <v>53659</v>
      </c>
      <c r="AZ86" s="427">
        <v>359890</v>
      </c>
      <c r="BA86" s="427">
        <v>307365</v>
      </c>
      <c r="BB86" s="427">
        <v>109835</v>
      </c>
      <c r="BC86" s="427">
        <v>123527</v>
      </c>
      <c r="BD86" s="427">
        <v>81611</v>
      </c>
      <c r="BE86" s="427">
        <v>81605</v>
      </c>
      <c r="BF86" s="427">
        <v>33947</v>
      </c>
      <c r="BG86" s="427">
        <v>238496</v>
      </c>
      <c r="BH86" s="427">
        <v>15772</v>
      </c>
      <c r="BI86" s="427">
        <v>4590</v>
      </c>
      <c r="BJ86" s="427">
        <v>0</v>
      </c>
      <c r="BK86" s="427">
        <v>0</v>
      </c>
      <c r="BL86" s="427">
        <v>0</v>
      </c>
      <c r="BM86" s="427">
        <v>886</v>
      </c>
      <c r="BN86" s="427">
        <v>19</v>
      </c>
      <c r="BO86" s="427">
        <v>4402</v>
      </c>
      <c r="BP86" s="427">
        <v>844</v>
      </c>
      <c r="BQ86" s="427">
        <v>2080</v>
      </c>
      <c r="BR86" s="427">
        <v>213</v>
      </c>
      <c r="BS86" s="427">
        <v>2939</v>
      </c>
      <c r="BT86" s="427">
        <v>799</v>
      </c>
      <c r="BU86" s="427">
        <v>781</v>
      </c>
      <c r="BV86" s="427">
        <v>786</v>
      </c>
      <c r="BW86" s="427">
        <v>624</v>
      </c>
      <c r="BX86" s="427">
        <v>409</v>
      </c>
      <c r="BY86" s="427">
        <v>595</v>
      </c>
      <c r="BZ86" s="427">
        <v>660</v>
      </c>
      <c r="CA86" s="427">
        <v>2958</v>
      </c>
      <c r="CB86" s="427">
        <v>221</v>
      </c>
      <c r="CC86" s="427">
        <v>443</v>
      </c>
      <c r="CD86" s="427">
        <v>1001</v>
      </c>
      <c r="CE86" s="427">
        <v>2179</v>
      </c>
      <c r="CF86" s="427">
        <v>1377</v>
      </c>
      <c r="CG86" s="427">
        <v>841</v>
      </c>
      <c r="CH86" s="427">
        <v>960</v>
      </c>
      <c r="CI86" s="427">
        <v>18603</v>
      </c>
      <c r="CJ86" s="427">
        <v>7541</v>
      </c>
      <c r="CK86" s="427">
        <v>5849</v>
      </c>
      <c r="CL86" s="427">
        <v>555</v>
      </c>
      <c r="CM86" s="427">
        <v>543</v>
      </c>
      <c r="CN86" s="427">
        <v>108</v>
      </c>
      <c r="CO86" s="427">
        <v>386</v>
      </c>
      <c r="CP86" s="427">
        <v>12569</v>
      </c>
      <c r="CQ86" s="427">
        <v>2949</v>
      </c>
      <c r="CR86" s="427">
        <v>3594</v>
      </c>
      <c r="CS86" s="427">
        <v>19164</v>
      </c>
      <c r="CT86" s="427">
        <v>90</v>
      </c>
      <c r="CU86" s="427">
        <v>204687</v>
      </c>
      <c r="CV86" s="427">
        <v>752</v>
      </c>
      <c r="CW86" s="427">
        <v>1110</v>
      </c>
      <c r="CX86" s="427">
        <v>0</v>
      </c>
      <c r="CY86" s="427">
        <v>1706</v>
      </c>
      <c r="CZ86" s="427">
        <v>1195</v>
      </c>
      <c r="DA86" s="427">
        <v>169145</v>
      </c>
      <c r="DB86" s="427">
        <v>63102</v>
      </c>
      <c r="DC86" s="435"/>
    </row>
    <row r="87" spans="1:107" s="425" customFormat="1" ht="11.1" customHeight="1" x14ac:dyDescent="0.2">
      <c r="A87" s="430"/>
      <c r="B87" s="434"/>
      <c r="C87" s="434"/>
      <c r="D87" s="434"/>
      <c r="E87" s="434"/>
      <c r="F87" s="434"/>
      <c r="G87" s="434"/>
      <c r="H87" s="434"/>
      <c r="I87" s="434"/>
      <c r="J87" s="434"/>
      <c r="K87" s="434"/>
      <c r="L87" s="434"/>
      <c r="M87" s="434"/>
      <c r="N87" s="434"/>
      <c r="O87" s="434"/>
      <c r="P87" s="434"/>
      <c r="Q87" s="434"/>
      <c r="R87" s="434"/>
      <c r="S87" s="434"/>
      <c r="T87" s="434"/>
      <c r="U87" s="434"/>
      <c r="V87" s="434"/>
      <c r="W87" s="434"/>
      <c r="X87" s="434"/>
      <c r="Y87" s="434"/>
      <c r="Z87" s="434"/>
      <c r="AA87" s="434"/>
      <c r="AB87" s="434"/>
      <c r="AC87" s="434"/>
      <c r="AD87" s="434"/>
      <c r="AE87" s="434"/>
      <c r="AF87" s="434"/>
      <c r="AG87" s="434"/>
      <c r="AH87" s="434"/>
      <c r="AI87" s="434"/>
      <c r="AJ87" s="434"/>
      <c r="AK87" s="434"/>
      <c r="AL87" s="434"/>
      <c r="AM87" s="434"/>
      <c r="AN87" s="434"/>
      <c r="AO87" s="434"/>
      <c r="AP87" s="434"/>
      <c r="AQ87" s="434"/>
      <c r="AR87" s="434"/>
      <c r="AS87" s="434"/>
      <c r="AT87" s="434"/>
      <c r="AU87" s="434"/>
      <c r="AV87" s="434"/>
      <c r="AW87" s="434"/>
      <c r="AX87" s="434"/>
      <c r="AY87" s="434"/>
      <c r="AZ87" s="434"/>
      <c r="BA87" s="434"/>
      <c r="BB87" s="434"/>
      <c r="BC87" s="434"/>
      <c r="BD87" s="434"/>
      <c r="BE87" s="434"/>
      <c r="BF87" s="434"/>
      <c r="BG87" s="434"/>
      <c r="BH87" s="434"/>
      <c r="BI87" s="434"/>
      <c r="BJ87" s="434"/>
      <c r="BK87" s="434"/>
      <c r="BL87" s="434"/>
      <c r="BM87" s="434"/>
      <c r="BN87" s="434"/>
      <c r="BO87" s="434"/>
      <c r="BP87" s="434"/>
      <c r="BQ87" s="434"/>
      <c r="BR87" s="434"/>
      <c r="BS87" s="434"/>
      <c r="BT87" s="434"/>
      <c r="BU87" s="434"/>
      <c r="BV87" s="434"/>
      <c r="BW87" s="434"/>
      <c r="BX87" s="434"/>
      <c r="BY87" s="434"/>
      <c r="BZ87" s="434"/>
      <c r="CA87" s="434"/>
      <c r="CB87" s="434"/>
      <c r="CC87" s="434"/>
      <c r="CD87" s="434"/>
      <c r="CE87" s="434"/>
      <c r="CF87" s="434"/>
      <c r="CG87" s="434"/>
      <c r="CH87" s="434"/>
      <c r="CI87" s="434"/>
      <c r="CJ87" s="434"/>
      <c r="CK87" s="434"/>
      <c r="CL87" s="434"/>
      <c r="CM87" s="434"/>
      <c r="CN87" s="434"/>
      <c r="CO87" s="434"/>
      <c r="CP87" s="434"/>
      <c r="CQ87" s="434"/>
      <c r="CR87" s="434"/>
      <c r="CS87" s="434"/>
      <c r="CT87" s="434"/>
      <c r="CU87" s="434"/>
      <c r="CV87" s="434"/>
      <c r="CW87" s="434"/>
      <c r="CX87" s="434"/>
      <c r="CY87" s="434"/>
      <c r="CZ87" s="434"/>
      <c r="DA87" s="434"/>
      <c r="DB87" s="434"/>
    </row>
    <row r="88" spans="1:107" s="425" customFormat="1" ht="21.95" customHeight="1" x14ac:dyDescent="0.2">
      <c r="A88" s="426" t="s">
        <v>530</v>
      </c>
      <c r="B88" s="427">
        <v>81982</v>
      </c>
      <c r="C88" s="427">
        <v>160302</v>
      </c>
      <c r="D88" s="427">
        <v>18078</v>
      </c>
      <c r="E88" s="427">
        <v>56212</v>
      </c>
      <c r="F88" s="428">
        <v>0</v>
      </c>
      <c r="G88" s="428">
        <v>389</v>
      </c>
      <c r="H88" s="427">
        <v>33926</v>
      </c>
      <c r="I88" s="427">
        <v>31244</v>
      </c>
      <c r="J88" s="427">
        <v>19754</v>
      </c>
      <c r="K88" s="427">
        <v>7439</v>
      </c>
      <c r="L88" s="428">
        <v>0</v>
      </c>
      <c r="M88" s="427">
        <v>11676</v>
      </c>
      <c r="N88" s="427">
        <v>4243</v>
      </c>
      <c r="O88" s="427">
        <v>18247</v>
      </c>
      <c r="P88" s="427">
        <v>365256</v>
      </c>
      <c r="Q88" s="428">
        <v>744</v>
      </c>
      <c r="R88" s="427">
        <v>349339</v>
      </c>
      <c r="S88" s="427">
        <v>731437</v>
      </c>
      <c r="T88" s="427">
        <v>117242</v>
      </c>
      <c r="U88" s="428">
        <v>0</v>
      </c>
      <c r="V88" s="427">
        <v>307887</v>
      </c>
      <c r="W88" s="427">
        <v>39080</v>
      </c>
      <c r="X88" s="427">
        <v>245949</v>
      </c>
      <c r="Y88" s="427">
        <v>7894</v>
      </c>
      <c r="Z88" s="427">
        <v>176836</v>
      </c>
      <c r="AA88" s="427">
        <v>90830</v>
      </c>
      <c r="AB88" s="427">
        <v>4639</v>
      </c>
      <c r="AC88" s="427">
        <v>71301</v>
      </c>
      <c r="AD88" s="427">
        <v>365709</v>
      </c>
      <c r="AE88" s="427">
        <v>185279</v>
      </c>
      <c r="AF88" s="427">
        <v>3775</v>
      </c>
      <c r="AG88" s="427">
        <v>124302</v>
      </c>
      <c r="AH88" s="427">
        <v>36111</v>
      </c>
      <c r="AI88" s="427">
        <v>47191</v>
      </c>
      <c r="AJ88" s="427">
        <v>38775</v>
      </c>
      <c r="AK88" s="427">
        <v>142495</v>
      </c>
      <c r="AL88" s="427">
        <v>129674</v>
      </c>
      <c r="AM88" s="427">
        <v>35147</v>
      </c>
      <c r="AN88" s="427">
        <v>67527</v>
      </c>
      <c r="AO88" s="427">
        <v>166479</v>
      </c>
      <c r="AP88" s="427">
        <v>109112</v>
      </c>
      <c r="AQ88" s="427">
        <v>41810</v>
      </c>
      <c r="AR88" s="427">
        <v>93438</v>
      </c>
      <c r="AS88" s="427">
        <v>54240</v>
      </c>
      <c r="AT88" s="427">
        <v>313360</v>
      </c>
      <c r="AU88" s="427">
        <v>63572</v>
      </c>
      <c r="AV88" s="427">
        <v>66146</v>
      </c>
      <c r="AW88" s="427">
        <v>69189</v>
      </c>
      <c r="AX88" s="427">
        <v>110099</v>
      </c>
      <c r="AY88" s="427">
        <v>30200</v>
      </c>
      <c r="AZ88" s="427">
        <v>211669</v>
      </c>
      <c r="BA88" s="427">
        <v>177676</v>
      </c>
      <c r="BB88" s="427">
        <v>65037</v>
      </c>
      <c r="BC88" s="427">
        <v>74193</v>
      </c>
      <c r="BD88" s="427">
        <v>48436</v>
      </c>
      <c r="BE88" s="427">
        <v>45981</v>
      </c>
      <c r="BF88" s="427">
        <v>20954</v>
      </c>
      <c r="BG88" s="427">
        <v>131009</v>
      </c>
      <c r="BH88" s="427">
        <v>9954</v>
      </c>
      <c r="BI88" s="427">
        <v>2918</v>
      </c>
      <c r="BJ88" s="428">
        <v>0</v>
      </c>
      <c r="BK88" s="428">
        <v>0</v>
      </c>
      <c r="BL88" s="428">
        <v>0</v>
      </c>
      <c r="BM88" s="428">
        <v>0</v>
      </c>
      <c r="BN88" s="428">
        <v>0</v>
      </c>
      <c r="BO88" s="428">
        <v>0</v>
      </c>
      <c r="BP88" s="428">
        <v>0</v>
      </c>
      <c r="BQ88" s="428">
        <v>260</v>
      </c>
      <c r="BR88" s="428">
        <v>27</v>
      </c>
      <c r="BS88" s="428">
        <v>368</v>
      </c>
      <c r="BT88" s="428">
        <v>100</v>
      </c>
      <c r="BU88" s="428">
        <v>536</v>
      </c>
      <c r="BV88" s="428">
        <v>126</v>
      </c>
      <c r="BW88" s="428">
        <v>78</v>
      </c>
      <c r="BX88" s="428">
        <v>51</v>
      </c>
      <c r="BY88" s="428">
        <v>74</v>
      </c>
      <c r="BZ88" s="428">
        <v>83</v>
      </c>
      <c r="CA88" s="428">
        <v>370</v>
      </c>
      <c r="CB88" s="428">
        <v>28</v>
      </c>
      <c r="CC88" s="428">
        <v>55</v>
      </c>
      <c r="CD88" s="428">
        <v>125</v>
      </c>
      <c r="CE88" s="428">
        <v>273</v>
      </c>
      <c r="CF88" s="428">
        <v>172</v>
      </c>
      <c r="CG88" s="428">
        <v>105</v>
      </c>
      <c r="CH88" s="428">
        <v>123</v>
      </c>
      <c r="CI88" s="427">
        <v>18603</v>
      </c>
      <c r="CJ88" s="428">
        <v>0</v>
      </c>
      <c r="CK88" s="428">
        <v>0</v>
      </c>
      <c r="CL88" s="428">
        <v>69</v>
      </c>
      <c r="CM88" s="428">
        <v>72</v>
      </c>
      <c r="CN88" s="428">
        <v>0</v>
      </c>
      <c r="CO88" s="428">
        <v>0</v>
      </c>
      <c r="CP88" s="428">
        <v>0</v>
      </c>
      <c r="CQ88" s="428">
        <v>0</v>
      </c>
      <c r="CR88" s="428">
        <v>0</v>
      </c>
      <c r="CS88" s="427">
        <v>11677</v>
      </c>
      <c r="CT88" s="428">
        <v>11</v>
      </c>
      <c r="CU88" s="427">
        <v>134878</v>
      </c>
      <c r="CV88" s="428">
        <v>0</v>
      </c>
      <c r="CW88" s="428">
        <v>0</v>
      </c>
      <c r="CX88" s="428">
        <v>0</v>
      </c>
      <c r="CY88" s="428">
        <v>0</v>
      </c>
      <c r="CZ88" s="428">
        <v>0</v>
      </c>
      <c r="DA88" s="427">
        <v>92243</v>
      </c>
      <c r="DB88" s="427"/>
      <c r="DC88" s="435"/>
    </row>
    <row r="89" spans="1:107" ht="11.1" customHeight="1" x14ac:dyDescent="0.2">
      <c r="A89" s="430" t="s">
        <v>531</v>
      </c>
      <c r="B89" s="431"/>
      <c r="C89" s="433">
        <v>2</v>
      </c>
      <c r="D89" s="431"/>
      <c r="E89" s="431"/>
      <c r="F89" s="431"/>
      <c r="G89" s="431"/>
      <c r="H89" s="431"/>
      <c r="I89" s="431"/>
      <c r="J89" s="431"/>
      <c r="K89" s="431"/>
      <c r="L89" s="431"/>
      <c r="M89" s="431"/>
      <c r="N89" s="431"/>
      <c r="O89" s="433">
        <v>317</v>
      </c>
      <c r="P89" s="433">
        <v>313</v>
      </c>
      <c r="Q89" s="431"/>
      <c r="R89" s="431"/>
      <c r="S89" s="432">
        <v>2007</v>
      </c>
      <c r="T89" s="432">
        <v>21651</v>
      </c>
      <c r="U89" s="431"/>
      <c r="V89" s="433">
        <v>1</v>
      </c>
      <c r="W89" s="432">
        <v>7714</v>
      </c>
      <c r="X89" s="433">
        <v>581</v>
      </c>
      <c r="Y89" s="431"/>
      <c r="Z89" s="432">
        <v>3905</v>
      </c>
      <c r="AA89" s="431"/>
      <c r="AB89" s="431"/>
      <c r="AC89" s="432">
        <v>1120</v>
      </c>
      <c r="AD89" s="432">
        <v>4644</v>
      </c>
      <c r="AE89" s="432">
        <v>2741</v>
      </c>
      <c r="AF89" s="431"/>
      <c r="AG89" s="432">
        <v>1871</v>
      </c>
      <c r="AH89" s="433">
        <v>550</v>
      </c>
      <c r="AI89" s="433">
        <v>714</v>
      </c>
      <c r="AJ89" s="433">
        <v>587</v>
      </c>
      <c r="AK89" s="432">
        <v>2066</v>
      </c>
      <c r="AL89" s="432">
        <v>1938</v>
      </c>
      <c r="AM89" s="433">
        <v>537</v>
      </c>
      <c r="AN89" s="433">
        <v>957</v>
      </c>
      <c r="AO89" s="432">
        <v>2546</v>
      </c>
      <c r="AP89" s="432">
        <v>1621</v>
      </c>
      <c r="AQ89" s="433">
        <v>652</v>
      </c>
      <c r="AR89" s="432">
        <v>1337</v>
      </c>
      <c r="AS89" s="433">
        <v>753</v>
      </c>
      <c r="AT89" s="432">
        <v>3458</v>
      </c>
      <c r="AU89" s="433">
        <v>913</v>
      </c>
      <c r="AV89" s="433">
        <v>926</v>
      </c>
      <c r="AW89" s="433">
        <v>938</v>
      </c>
      <c r="AX89" s="432">
        <v>1640</v>
      </c>
      <c r="AY89" s="433">
        <v>472</v>
      </c>
      <c r="AZ89" s="432">
        <v>2786</v>
      </c>
      <c r="BA89" s="432">
        <v>2524</v>
      </c>
      <c r="BB89" s="433">
        <v>901</v>
      </c>
      <c r="BC89" s="432">
        <v>1079</v>
      </c>
      <c r="BD89" s="433">
        <v>746</v>
      </c>
      <c r="BE89" s="433">
        <v>700</v>
      </c>
      <c r="BF89" s="433">
        <v>402</v>
      </c>
      <c r="BG89" s="432">
        <v>2576</v>
      </c>
      <c r="BH89" s="433">
        <v>73</v>
      </c>
      <c r="BI89" s="431"/>
      <c r="BJ89" s="431"/>
      <c r="BK89" s="431"/>
      <c r="BL89" s="431"/>
      <c r="BM89" s="431"/>
      <c r="BN89" s="431"/>
      <c r="BO89" s="431"/>
      <c r="BP89" s="431"/>
      <c r="BQ89" s="431"/>
      <c r="BR89" s="431"/>
      <c r="BS89" s="431"/>
      <c r="BT89" s="431"/>
      <c r="BU89" s="433">
        <v>152</v>
      </c>
      <c r="BV89" s="431"/>
      <c r="BW89" s="431"/>
      <c r="BX89" s="431"/>
      <c r="BY89" s="431"/>
      <c r="BZ89" s="431"/>
      <c r="CA89" s="431"/>
      <c r="CB89" s="431"/>
      <c r="CC89" s="431"/>
      <c r="CD89" s="431"/>
      <c r="CE89" s="431"/>
      <c r="CF89" s="431"/>
      <c r="CG89" s="431"/>
      <c r="CH89" s="431"/>
      <c r="CI89" s="431"/>
      <c r="CJ89" s="431"/>
      <c r="CK89" s="431"/>
      <c r="CL89" s="431"/>
      <c r="CM89" s="431"/>
      <c r="CN89" s="431"/>
      <c r="CO89" s="431"/>
      <c r="CP89" s="431"/>
      <c r="CQ89" s="431"/>
      <c r="CR89" s="431"/>
      <c r="CS89" s="431"/>
      <c r="CT89" s="431"/>
      <c r="CU89" s="432">
        <v>1888</v>
      </c>
      <c r="CV89" s="431"/>
      <c r="CW89" s="431"/>
      <c r="CX89" s="431"/>
      <c r="CY89" s="431"/>
      <c r="CZ89" s="431"/>
      <c r="DA89" s="432">
        <v>1931</v>
      </c>
      <c r="DB89" s="431"/>
    </row>
    <row r="90" spans="1:107" ht="11.1" customHeight="1" x14ac:dyDescent="0.2">
      <c r="A90" s="430" t="s">
        <v>532</v>
      </c>
      <c r="B90" s="433">
        <v>35</v>
      </c>
      <c r="C90" s="432">
        <v>10916</v>
      </c>
      <c r="D90" s="431"/>
      <c r="E90" s="432">
        <v>1150</v>
      </c>
      <c r="F90" s="431"/>
      <c r="G90" s="431"/>
      <c r="H90" s="431"/>
      <c r="I90" s="433">
        <v>19</v>
      </c>
      <c r="J90" s="431"/>
      <c r="K90" s="431"/>
      <c r="L90" s="431"/>
      <c r="M90" s="431"/>
      <c r="N90" s="431"/>
      <c r="O90" s="433">
        <v>802</v>
      </c>
      <c r="P90" s="433">
        <v>792</v>
      </c>
      <c r="Q90" s="431"/>
      <c r="R90" s="431"/>
      <c r="S90" s="432">
        <v>5088</v>
      </c>
      <c r="T90" s="432">
        <v>95591</v>
      </c>
      <c r="U90" s="431"/>
      <c r="V90" s="431"/>
      <c r="W90" s="432">
        <v>31063</v>
      </c>
      <c r="X90" s="432">
        <v>1492</v>
      </c>
      <c r="Y90" s="431"/>
      <c r="Z90" s="432">
        <v>13949</v>
      </c>
      <c r="AA90" s="431"/>
      <c r="AB90" s="431"/>
      <c r="AC90" s="432">
        <v>4613</v>
      </c>
      <c r="AD90" s="432">
        <v>23200</v>
      </c>
      <c r="AE90" s="432">
        <v>11914</v>
      </c>
      <c r="AF90" s="431"/>
      <c r="AG90" s="432">
        <v>7307</v>
      </c>
      <c r="AH90" s="432">
        <v>2332</v>
      </c>
      <c r="AI90" s="432">
        <v>2767</v>
      </c>
      <c r="AJ90" s="432">
        <v>2319</v>
      </c>
      <c r="AK90" s="432">
        <v>8105</v>
      </c>
      <c r="AL90" s="432">
        <v>7916</v>
      </c>
      <c r="AM90" s="432">
        <v>2212</v>
      </c>
      <c r="AN90" s="432">
        <v>3592</v>
      </c>
      <c r="AO90" s="432">
        <v>9386</v>
      </c>
      <c r="AP90" s="432">
        <v>8110</v>
      </c>
      <c r="AQ90" s="432">
        <v>2459</v>
      </c>
      <c r="AR90" s="432">
        <v>5761</v>
      </c>
      <c r="AS90" s="432">
        <v>3591</v>
      </c>
      <c r="AT90" s="432">
        <v>17979</v>
      </c>
      <c r="AU90" s="432">
        <v>3442</v>
      </c>
      <c r="AV90" s="432">
        <v>4126</v>
      </c>
      <c r="AW90" s="432">
        <v>3647</v>
      </c>
      <c r="AX90" s="432">
        <v>6581</v>
      </c>
      <c r="AY90" s="432">
        <v>1696</v>
      </c>
      <c r="AZ90" s="432">
        <v>13488</v>
      </c>
      <c r="BA90" s="432">
        <v>10176</v>
      </c>
      <c r="BB90" s="432">
        <v>3505</v>
      </c>
      <c r="BC90" s="432">
        <v>4433</v>
      </c>
      <c r="BD90" s="432">
        <v>3124</v>
      </c>
      <c r="BE90" s="432">
        <v>2928</v>
      </c>
      <c r="BF90" s="432">
        <v>2262</v>
      </c>
      <c r="BG90" s="432">
        <v>11203</v>
      </c>
      <c r="BH90" s="433">
        <v>186</v>
      </c>
      <c r="BI90" s="431"/>
      <c r="BJ90" s="431"/>
      <c r="BK90" s="431"/>
      <c r="BL90" s="431"/>
      <c r="BM90" s="431"/>
      <c r="BN90" s="431"/>
      <c r="BO90" s="431"/>
      <c r="BP90" s="431"/>
      <c r="BQ90" s="431"/>
      <c r="BR90" s="431"/>
      <c r="BS90" s="431"/>
      <c r="BT90" s="431"/>
      <c r="BU90" s="433">
        <v>384</v>
      </c>
      <c r="BV90" s="431"/>
      <c r="BW90" s="431"/>
      <c r="BX90" s="431"/>
      <c r="BY90" s="431"/>
      <c r="BZ90" s="431"/>
      <c r="CA90" s="431"/>
      <c r="CB90" s="431"/>
      <c r="CC90" s="431"/>
      <c r="CD90" s="431"/>
      <c r="CE90" s="431"/>
      <c r="CF90" s="431"/>
      <c r="CG90" s="431"/>
      <c r="CH90" s="431"/>
      <c r="CI90" s="432">
        <v>18603</v>
      </c>
      <c r="CJ90" s="431"/>
      <c r="CK90" s="431"/>
      <c r="CL90" s="431"/>
      <c r="CM90" s="431"/>
      <c r="CN90" s="431"/>
      <c r="CO90" s="431"/>
      <c r="CP90" s="431"/>
      <c r="CQ90" s="431"/>
      <c r="CR90" s="431"/>
      <c r="CS90" s="431"/>
      <c r="CT90" s="431"/>
      <c r="CU90" s="432">
        <v>12744</v>
      </c>
      <c r="CV90" s="431"/>
      <c r="CW90" s="431"/>
      <c r="CX90" s="431"/>
      <c r="CY90" s="431"/>
      <c r="CZ90" s="431"/>
      <c r="DA90" s="432">
        <v>9388</v>
      </c>
      <c r="DB90" s="433"/>
    </row>
    <row r="91" spans="1:107" ht="11.1" customHeight="1" x14ac:dyDescent="0.2">
      <c r="A91" s="430" t="s">
        <v>533</v>
      </c>
      <c r="B91" s="431"/>
      <c r="C91" s="432">
        <v>3577</v>
      </c>
      <c r="D91" s="431"/>
      <c r="E91" s="432">
        <v>5992</v>
      </c>
      <c r="F91" s="431"/>
      <c r="G91" s="433">
        <v>389</v>
      </c>
      <c r="H91" s="431"/>
      <c r="I91" s="431"/>
      <c r="J91" s="431"/>
      <c r="K91" s="431"/>
      <c r="L91" s="431"/>
      <c r="M91" s="431"/>
      <c r="N91" s="431"/>
      <c r="O91" s="431"/>
      <c r="P91" s="432">
        <v>3086</v>
      </c>
      <c r="Q91" s="431"/>
      <c r="R91" s="432">
        <v>2165</v>
      </c>
      <c r="S91" s="432">
        <v>6329</v>
      </c>
      <c r="T91" s="431"/>
      <c r="U91" s="431"/>
      <c r="V91" s="431"/>
      <c r="W91" s="431"/>
      <c r="X91" s="433">
        <v>620</v>
      </c>
      <c r="Y91" s="431"/>
      <c r="Z91" s="431"/>
      <c r="AA91" s="433">
        <v>573</v>
      </c>
      <c r="AB91" s="431"/>
      <c r="AC91" s="431"/>
      <c r="AD91" s="432">
        <v>1655</v>
      </c>
      <c r="AE91" s="433">
        <v>240</v>
      </c>
      <c r="AF91" s="431"/>
      <c r="AG91" s="432">
        <v>2810</v>
      </c>
      <c r="AH91" s="431"/>
      <c r="AI91" s="431"/>
      <c r="AJ91" s="431"/>
      <c r="AK91" s="431"/>
      <c r="AL91" s="432">
        <v>2263</v>
      </c>
      <c r="AM91" s="431"/>
      <c r="AN91" s="431"/>
      <c r="AO91" s="431"/>
      <c r="AP91" s="431"/>
      <c r="AQ91" s="431"/>
      <c r="AR91" s="431"/>
      <c r="AS91" s="431"/>
      <c r="AT91" s="433">
        <v>255</v>
      </c>
      <c r="AU91" s="431"/>
      <c r="AV91" s="431"/>
      <c r="AW91" s="431"/>
      <c r="AX91" s="431"/>
      <c r="AY91" s="431"/>
      <c r="AZ91" s="431"/>
      <c r="BA91" s="431"/>
      <c r="BB91" s="431"/>
      <c r="BC91" s="431"/>
      <c r="BD91" s="431"/>
      <c r="BE91" s="431"/>
      <c r="BF91" s="431"/>
      <c r="BG91" s="431"/>
      <c r="BH91" s="431"/>
      <c r="BI91" s="431"/>
      <c r="BJ91" s="431"/>
      <c r="BK91" s="431"/>
      <c r="BL91" s="431"/>
      <c r="BM91" s="431"/>
      <c r="BN91" s="431"/>
      <c r="BO91" s="431"/>
      <c r="BP91" s="431"/>
      <c r="BQ91" s="431"/>
      <c r="BR91" s="431"/>
      <c r="BS91" s="431"/>
      <c r="BT91" s="431"/>
      <c r="BU91" s="431"/>
      <c r="BV91" s="431"/>
      <c r="BW91" s="431"/>
      <c r="BX91" s="431"/>
      <c r="BY91" s="431"/>
      <c r="BZ91" s="431"/>
      <c r="CA91" s="431"/>
      <c r="CB91" s="431"/>
      <c r="CC91" s="431"/>
      <c r="CD91" s="431"/>
      <c r="CE91" s="431"/>
      <c r="CF91" s="431"/>
      <c r="CG91" s="431"/>
      <c r="CH91" s="431"/>
      <c r="CI91" s="431"/>
      <c r="CJ91" s="431"/>
      <c r="CK91" s="431"/>
      <c r="CL91" s="431"/>
      <c r="CM91" s="431"/>
      <c r="CN91" s="431"/>
      <c r="CO91" s="431"/>
      <c r="CP91" s="431"/>
      <c r="CQ91" s="431"/>
      <c r="CR91" s="431"/>
      <c r="CS91" s="431"/>
      <c r="CT91" s="431"/>
      <c r="CU91" s="431"/>
      <c r="CV91" s="431"/>
      <c r="CW91" s="431"/>
      <c r="CX91" s="431"/>
      <c r="CY91" s="431"/>
      <c r="CZ91" s="431"/>
      <c r="DA91" s="431"/>
      <c r="DB91" s="431"/>
    </row>
    <row r="92" spans="1:107" ht="11.1" customHeight="1" x14ac:dyDescent="0.2">
      <c r="A92" s="430" t="s">
        <v>534</v>
      </c>
      <c r="B92" s="431"/>
      <c r="C92" s="431"/>
      <c r="D92" s="431"/>
      <c r="E92" s="431"/>
      <c r="F92" s="431"/>
      <c r="G92" s="431"/>
      <c r="H92" s="431"/>
      <c r="I92" s="431"/>
      <c r="J92" s="431"/>
      <c r="K92" s="431"/>
      <c r="L92" s="431"/>
      <c r="M92" s="431"/>
      <c r="N92" s="431"/>
      <c r="O92" s="431"/>
      <c r="P92" s="431"/>
      <c r="Q92" s="431"/>
      <c r="R92" s="433">
        <v>107</v>
      </c>
      <c r="S92" s="431"/>
      <c r="T92" s="431"/>
      <c r="U92" s="431"/>
      <c r="V92" s="431"/>
      <c r="W92" s="431"/>
      <c r="X92" s="431"/>
      <c r="Y92" s="431"/>
      <c r="Z92" s="431"/>
      <c r="AA92" s="431"/>
      <c r="AB92" s="431"/>
      <c r="AC92" s="431"/>
      <c r="AD92" s="431"/>
      <c r="AE92" s="431"/>
      <c r="AF92" s="431"/>
      <c r="AG92" s="431"/>
      <c r="AH92" s="431"/>
      <c r="AI92" s="431"/>
      <c r="AJ92" s="431"/>
      <c r="AK92" s="431"/>
      <c r="AL92" s="431"/>
      <c r="AM92" s="431"/>
      <c r="AN92" s="431"/>
      <c r="AO92" s="433">
        <v>9</v>
      </c>
      <c r="AP92" s="431"/>
      <c r="AQ92" s="431"/>
      <c r="AR92" s="431"/>
      <c r="AS92" s="431"/>
      <c r="AT92" s="431"/>
      <c r="AU92" s="431"/>
      <c r="AV92" s="431"/>
      <c r="AW92" s="431"/>
      <c r="AX92" s="431"/>
      <c r="AY92" s="431"/>
      <c r="AZ92" s="431"/>
      <c r="BA92" s="431"/>
      <c r="BB92" s="431"/>
      <c r="BC92" s="431"/>
      <c r="BD92" s="431"/>
      <c r="BE92" s="431"/>
      <c r="BF92" s="431"/>
      <c r="BG92" s="431"/>
      <c r="BH92" s="431"/>
      <c r="BI92" s="431"/>
      <c r="BJ92" s="431"/>
      <c r="BK92" s="431"/>
      <c r="BL92" s="431"/>
      <c r="BM92" s="431"/>
      <c r="BN92" s="431"/>
      <c r="BO92" s="431"/>
      <c r="BP92" s="431"/>
      <c r="BQ92" s="431"/>
      <c r="BR92" s="431"/>
      <c r="BS92" s="431"/>
      <c r="BT92" s="431"/>
      <c r="BU92" s="431"/>
      <c r="BV92" s="431"/>
      <c r="BW92" s="431"/>
      <c r="BX92" s="431"/>
      <c r="BY92" s="431"/>
      <c r="BZ92" s="431"/>
      <c r="CA92" s="431"/>
      <c r="CB92" s="431"/>
      <c r="CC92" s="431"/>
      <c r="CD92" s="431"/>
      <c r="CE92" s="431"/>
      <c r="CF92" s="431"/>
      <c r="CG92" s="431"/>
      <c r="CH92" s="431"/>
      <c r="CI92" s="431"/>
      <c r="CJ92" s="431"/>
      <c r="CK92" s="431"/>
      <c r="CL92" s="431"/>
      <c r="CM92" s="431"/>
      <c r="CN92" s="431"/>
      <c r="CO92" s="431"/>
      <c r="CP92" s="431"/>
      <c r="CQ92" s="431"/>
      <c r="CR92" s="431"/>
      <c r="CS92" s="431"/>
      <c r="CT92" s="431"/>
      <c r="CU92" s="431"/>
      <c r="CV92" s="431"/>
      <c r="CW92" s="431"/>
      <c r="CX92" s="431"/>
      <c r="CY92" s="431"/>
      <c r="CZ92" s="431"/>
      <c r="DA92" s="431"/>
      <c r="DB92" s="431"/>
    </row>
    <row r="93" spans="1:107" ht="11.1" customHeight="1" x14ac:dyDescent="0.2">
      <c r="A93" s="430" t="s">
        <v>535</v>
      </c>
      <c r="B93" s="431"/>
      <c r="C93" s="431"/>
      <c r="D93" s="431"/>
      <c r="E93" s="431"/>
      <c r="F93" s="431"/>
      <c r="G93" s="431"/>
      <c r="H93" s="431"/>
      <c r="I93" s="431"/>
      <c r="J93" s="431"/>
      <c r="K93" s="431"/>
      <c r="L93" s="431"/>
      <c r="M93" s="431"/>
      <c r="N93" s="431"/>
      <c r="O93" s="431"/>
      <c r="P93" s="431"/>
      <c r="Q93" s="431"/>
      <c r="R93" s="431"/>
      <c r="S93" s="431"/>
      <c r="T93" s="431"/>
      <c r="U93" s="431"/>
      <c r="V93" s="431"/>
      <c r="W93" s="431"/>
      <c r="X93" s="431"/>
      <c r="Y93" s="431"/>
      <c r="Z93" s="431"/>
      <c r="AA93" s="431"/>
      <c r="AB93" s="431"/>
      <c r="AC93" s="431"/>
      <c r="AD93" s="431"/>
      <c r="AE93" s="431"/>
      <c r="AF93" s="431"/>
      <c r="AG93" s="431"/>
      <c r="AH93" s="431"/>
      <c r="AI93" s="431"/>
      <c r="AJ93" s="431"/>
      <c r="AK93" s="431"/>
      <c r="AL93" s="431"/>
      <c r="AM93" s="431"/>
      <c r="AN93" s="431"/>
      <c r="AO93" s="431"/>
      <c r="AP93" s="433">
        <v>1</v>
      </c>
      <c r="AQ93" s="431"/>
      <c r="AR93" s="431"/>
      <c r="AS93" s="431"/>
      <c r="AT93" s="431"/>
      <c r="AU93" s="431"/>
      <c r="AV93" s="431"/>
      <c r="AW93" s="431"/>
      <c r="AX93" s="431"/>
      <c r="AY93" s="431"/>
      <c r="AZ93" s="431"/>
      <c r="BA93" s="431"/>
      <c r="BB93" s="431"/>
      <c r="BC93" s="431"/>
      <c r="BD93" s="431"/>
      <c r="BE93" s="431"/>
      <c r="BF93" s="431"/>
      <c r="BG93" s="431"/>
      <c r="BH93" s="431"/>
      <c r="BI93" s="431"/>
      <c r="BJ93" s="431"/>
      <c r="BK93" s="431"/>
      <c r="BL93" s="431"/>
      <c r="BM93" s="431"/>
      <c r="BN93" s="431"/>
      <c r="BO93" s="431"/>
      <c r="BP93" s="431"/>
      <c r="BQ93" s="431"/>
      <c r="BR93" s="431"/>
      <c r="BS93" s="431"/>
      <c r="BT93" s="431"/>
      <c r="BU93" s="431"/>
      <c r="BV93" s="431"/>
      <c r="BW93" s="431"/>
      <c r="BX93" s="431"/>
      <c r="BY93" s="431"/>
      <c r="BZ93" s="431"/>
      <c r="CA93" s="431"/>
      <c r="CB93" s="431"/>
      <c r="CC93" s="431"/>
      <c r="CD93" s="431"/>
      <c r="CE93" s="431"/>
      <c r="CF93" s="431"/>
      <c r="CG93" s="431"/>
      <c r="CH93" s="431"/>
      <c r="CI93" s="431"/>
      <c r="CJ93" s="431"/>
      <c r="CK93" s="431"/>
      <c r="CL93" s="431"/>
      <c r="CM93" s="431"/>
      <c r="CN93" s="431"/>
      <c r="CO93" s="431"/>
      <c r="CP93" s="431"/>
      <c r="CQ93" s="431"/>
      <c r="CR93" s="431"/>
      <c r="CS93" s="431"/>
      <c r="CT93" s="431"/>
      <c r="CU93" s="431"/>
      <c r="CV93" s="431"/>
      <c r="CW93" s="431"/>
      <c r="CX93" s="431"/>
      <c r="CY93" s="431"/>
      <c r="CZ93" s="431"/>
      <c r="DA93" s="431"/>
      <c r="DB93" s="431"/>
    </row>
    <row r="94" spans="1:107" ht="11.1" customHeight="1" x14ac:dyDescent="0.2">
      <c r="A94" s="430" t="s">
        <v>536</v>
      </c>
      <c r="B94" s="432">
        <v>3224</v>
      </c>
      <c r="C94" s="431"/>
      <c r="D94" s="433">
        <v>2</v>
      </c>
      <c r="E94" s="432">
        <v>2129</v>
      </c>
      <c r="F94" s="431"/>
      <c r="G94" s="431"/>
      <c r="H94" s="431"/>
      <c r="I94" s="431"/>
      <c r="J94" s="431"/>
      <c r="K94" s="431"/>
      <c r="L94" s="431"/>
      <c r="M94" s="431"/>
      <c r="N94" s="431"/>
      <c r="O94" s="431"/>
      <c r="P94" s="432">
        <v>3803</v>
      </c>
      <c r="Q94" s="431"/>
      <c r="R94" s="432">
        <v>2954</v>
      </c>
      <c r="S94" s="432">
        <v>2812</v>
      </c>
      <c r="T94" s="431"/>
      <c r="U94" s="431"/>
      <c r="V94" s="433">
        <v>171</v>
      </c>
      <c r="W94" s="431"/>
      <c r="X94" s="433">
        <v>578</v>
      </c>
      <c r="Y94" s="431"/>
      <c r="Z94" s="431"/>
      <c r="AA94" s="431"/>
      <c r="AB94" s="431"/>
      <c r="AC94" s="431"/>
      <c r="AD94" s="433">
        <v>508</v>
      </c>
      <c r="AE94" s="433">
        <v>565</v>
      </c>
      <c r="AF94" s="431"/>
      <c r="AG94" s="431"/>
      <c r="AH94" s="431"/>
      <c r="AI94" s="431"/>
      <c r="AJ94" s="431"/>
      <c r="AK94" s="431"/>
      <c r="AL94" s="431"/>
      <c r="AM94" s="431"/>
      <c r="AN94" s="431"/>
      <c r="AO94" s="431"/>
      <c r="AP94" s="431"/>
      <c r="AQ94" s="431"/>
      <c r="AR94" s="431"/>
      <c r="AS94" s="431"/>
      <c r="AT94" s="431"/>
      <c r="AU94" s="431"/>
      <c r="AV94" s="431"/>
      <c r="AW94" s="431"/>
      <c r="AX94" s="431"/>
      <c r="AY94" s="431"/>
      <c r="AZ94" s="431"/>
      <c r="BA94" s="431"/>
      <c r="BB94" s="431"/>
      <c r="BC94" s="431"/>
      <c r="BD94" s="431"/>
      <c r="BE94" s="431"/>
      <c r="BF94" s="431"/>
      <c r="BG94" s="432">
        <v>1199</v>
      </c>
      <c r="BH94" s="431"/>
      <c r="BI94" s="431"/>
      <c r="BJ94" s="431"/>
      <c r="BK94" s="431"/>
      <c r="BL94" s="431"/>
      <c r="BM94" s="431"/>
      <c r="BN94" s="431"/>
      <c r="BO94" s="431"/>
      <c r="BP94" s="431"/>
      <c r="BQ94" s="431"/>
      <c r="BR94" s="431"/>
      <c r="BS94" s="431"/>
      <c r="BT94" s="431"/>
      <c r="BU94" s="431"/>
      <c r="BV94" s="431"/>
      <c r="BW94" s="431"/>
      <c r="BX94" s="431"/>
      <c r="BY94" s="431"/>
      <c r="BZ94" s="431"/>
      <c r="CA94" s="431"/>
      <c r="CB94" s="431"/>
      <c r="CC94" s="431"/>
      <c r="CD94" s="431"/>
      <c r="CE94" s="431"/>
      <c r="CF94" s="431"/>
      <c r="CG94" s="431"/>
      <c r="CH94" s="431"/>
      <c r="CI94" s="431"/>
      <c r="CJ94" s="431"/>
      <c r="CK94" s="431"/>
      <c r="CL94" s="431"/>
      <c r="CM94" s="431"/>
      <c r="CN94" s="431"/>
      <c r="CO94" s="431"/>
      <c r="CP94" s="431"/>
      <c r="CQ94" s="431"/>
      <c r="CR94" s="431"/>
      <c r="CS94" s="433">
        <v>61</v>
      </c>
      <c r="CT94" s="431"/>
      <c r="CU94" s="432">
        <v>1154</v>
      </c>
      <c r="CV94" s="431"/>
      <c r="CW94" s="431"/>
      <c r="CX94" s="431"/>
      <c r="CY94" s="431"/>
      <c r="CZ94" s="431"/>
      <c r="DA94" s="433">
        <v>980</v>
      </c>
      <c r="DB94" s="431"/>
    </row>
    <row r="95" spans="1:107" ht="11.1" customHeight="1" x14ac:dyDescent="0.2">
      <c r="A95" s="430" t="s">
        <v>537</v>
      </c>
      <c r="B95" s="432">
        <v>2476</v>
      </c>
      <c r="C95" s="431"/>
      <c r="D95" s="431"/>
      <c r="E95" s="432">
        <v>3800</v>
      </c>
      <c r="F95" s="431"/>
      <c r="G95" s="431"/>
      <c r="H95" s="431"/>
      <c r="I95" s="431"/>
      <c r="J95" s="433">
        <v>35</v>
      </c>
      <c r="K95" s="431"/>
      <c r="L95" s="431"/>
      <c r="M95" s="431"/>
      <c r="N95" s="431"/>
      <c r="O95" s="431"/>
      <c r="P95" s="431"/>
      <c r="Q95" s="431"/>
      <c r="R95" s="432">
        <v>2942</v>
      </c>
      <c r="S95" s="431"/>
      <c r="T95" s="431"/>
      <c r="U95" s="431"/>
      <c r="V95" s="432">
        <v>3599</v>
      </c>
      <c r="W95" s="431"/>
      <c r="X95" s="431"/>
      <c r="Y95" s="431"/>
      <c r="Z95" s="431"/>
      <c r="AA95" s="431"/>
      <c r="AB95" s="431"/>
      <c r="AC95" s="431"/>
      <c r="AD95" s="431"/>
      <c r="AE95" s="431"/>
      <c r="AF95" s="431"/>
      <c r="AG95" s="431"/>
      <c r="AH95" s="431"/>
      <c r="AI95" s="431"/>
      <c r="AJ95" s="431"/>
      <c r="AK95" s="431"/>
      <c r="AL95" s="431"/>
      <c r="AM95" s="431"/>
      <c r="AN95" s="431"/>
      <c r="AO95" s="431"/>
      <c r="AP95" s="431"/>
      <c r="AQ95" s="431"/>
      <c r="AR95" s="431"/>
      <c r="AS95" s="431"/>
      <c r="AT95" s="431"/>
      <c r="AU95" s="431"/>
      <c r="AV95" s="431"/>
      <c r="AW95" s="431"/>
      <c r="AX95" s="431"/>
      <c r="AY95" s="431"/>
      <c r="AZ95" s="431"/>
      <c r="BA95" s="431"/>
      <c r="BB95" s="431"/>
      <c r="BC95" s="431"/>
      <c r="BD95" s="431"/>
      <c r="BE95" s="431"/>
      <c r="BF95" s="431"/>
      <c r="BG95" s="431"/>
      <c r="BH95" s="431"/>
      <c r="BI95" s="431"/>
      <c r="BJ95" s="431"/>
      <c r="BK95" s="431"/>
      <c r="BL95" s="431"/>
      <c r="BM95" s="431"/>
      <c r="BN95" s="431"/>
      <c r="BO95" s="431"/>
      <c r="BP95" s="431"/>
      <c r="BQ95" s="431"/>
      <c r="BR95" s="431"/>
      <c r="BS95" s="431"/>
      <c r="BT95" s="431"/>
      <c r="BU95" s="431"/>
      <c r="BV95" s="431"/>
      <c r="BW95" s="431"/>
      <c r="BX95" s="431"/>
      <c r="BY95" s="431"/>
      <c r="BZ95" s="431"/>
      <c r="CA95" s="431"/>
      <c r="CB95" s="431"/>
      <c r="CC95" s="431"/>
      <c r="CD95" s="431"/>
      <c r="CE95" s="431"/>
      <c r="CF95" s="431"/>
      <c r="CG95" s="431"/>
      <c r="CH95" s="431"/>
      <c r="CI95" s="431"/>
      <c r="CJ95" s="431"/>
      <c r="CK95" s="431"/>
      <c r="CL95" s="431"/>
      <c r="CM95" s="431"/>
      <c r="CN95" s="431"/>
      <c r="CO95" s="431"/>
      <c r="CP95" s="431"/>
      <c r="CQ95" s="431"/>
      <c r="CR95" s="431"/>
      <c r="CS95" s="431"/>
      <c r="CT95" s="431"/>
      <c r="CU95" s="431"/>
      <c r="CV95" s="431"/>
      <c r="CW95" s="431"/>
      <c r="CX95" s="431"/>
      <c r="CY95" s="431"/>
      <c r="CZ95" s="431"/>
      <c r="DA95" s="431"/>
      <c r="DB95" s="431"/>
    </row>
    <row r="96" spans="1:107" ht="11.1" customHeight="1" x14ac:dyDescent="0.2">
      <c r="A96" s="430" t="s">
        <v>538</v>
      </c>
      <c r="B96" s="431"/>
      <c r="C96" s="432">
        <v>2050</v>
      </c>
      <c r="D96" s="431"/>
      <c r="E96" s="432">
        <v>1721</v>
      </c>
      <c r="F96" s="431"/>
      <c r="G96" s="431"/>
      <c r="H96" s="431"/>
      <c r="I96" s="431"/>
      <c r="J96" s="431"/>
      <c r="K96" s="431"/>
      <c r="L96" s="431"/>
      <c r="M96" s="431"/>
      <c r="N96" s="431"/>
      <c r="O96" s="431"/>
      <c r="P96" s="431"/>
      <c r="Q96" s="431"/>
      <c r="R96" s="431"/>
      <c r="S96" s="431"/>
      <c r="T96" s="431"/>
      <c r="U96" s="431"/>
      <c r="V96" s="431"/>
      <c r="W96" s="431"/>
      <c r="X96" s="431"/>
      <c r="Y96" s="431"/>
      <c r="Z96" s="431"/>
      <c r="AA96" s="431"/>
      <c r="AB96" s="431"/>
      <c r="AC96" s="431"/>
      <c r="AD96" s="431"/>
      <c r="AE96" s="431"/>
      <c r="AF96" s="431"/>
      <c r="AG96" s="431"/>
      <c r="AH96" s="431"/>
      <c r="AI96" s="431"/>
      <c r="AJ96" s="431"/>
      <c r="AK96" s="431"/>
      <c r="AL96" s="431"/>
      <c r="AM96" s="431"/>
      <c r="AN96" s="431"/>
      <c r="AO96" s="431"/>
      <c r="AP96" s="431"/>
      <c r="AQ96" s="431"/>
      <c r="AR96" s="431"/>
      <c r="AS96" s="431"/>
      <c r="AT96" s="431"/>
      <c r="AU96" s="431"/>
      <c r="AV96" s="431"/>
      <c r="AW96" s="431"/>
      <c r="AX96" s="431"/>
      <c r="AY96" s="431"/>
      <c r="AZ96" s="431"/>
      <c r="BA96" s="431"/>
      <c r="BB96" s="431"/>
      <c r="BC96" s="431"/>
      <c r="BD96" s="431"/>
      <c r="BE96" s="431"/>
      <c r="BF96" s="431"/>
      <c r="BG96" s="431"/>
      <c r="BH96" s="431"/>
      <c r="BI96" s="431"/>
      <c r="BJ96" s="431"/>
      <c r="BK96" s="431"/>
      <c r="BL96" s="431"/>
      <c r="BM96" s="431"/>
      <c r="BN96" s="431"/>
      <c r="BO96" s="431"/>
      <c r="BP96" s="431"/>
      <c r="BQ96" s="431"/>
      <c r="BR96" s="431"/>
      <c r="BS96" s="431"/>
      <c r="BT96" s="431"/>
      <c r="BU96" s="431"/>
      <c r="BV96" s="431"/>
      <c r="BW96" s="431"/>
      <c r="BX96" s="431"/>
      <c r="BY96" s="431"/>
      <c r="BZ96" s="431"/>
      <c r="CA96" s="431"/>
      <c r="CB96" s="431"/>
      <c r="CC96" s="431"/>
      <c r="CD96" s="431"/>
      <c r="CE96" s="431"/>
      <c r="CF96" s="431"/>
      <c r="CG96" s="431"/>
      <c r="CH96" s="431"/>
      <c r="CI96" s="431"/>
      <c r="CJ96" s="431"/>
      <c r="CK96" s="431"/>
      <c r="CL96" s="431"/>
      <c r="CM96" s="431"/>
      <c r="CN96" s="431"/>
      <c r="CO96" s="431"/>
      <c r="CP96" s="431"/>
      <c r="CQ96" s="431"/>
      <c r="CR96" s="431"/>
      <c r="CS96" s="431"/>
      <c r="CT96" s="431"/>
      <c r="CU96" s="431"/>
      <c r="CV96" s="431"/>
      <c r="CW96" s="431"/>
      <c r="CX96" s="431"/>
      <c r="CY96" s="431"/>
      <c r="CZ96" s="431"/>
      <c r="DA96" s="431"/>
      <c r="DB96" s="431"/>
    </row>
    <row r="97" spans="1:106" ht="11.1" customHeight="1" x14ac:dyDescent="0.2">
      <c r="A97" s="430" t="s">
        <v>539</v>
      </c>
      <c r="B97" s="431"/>
      <c r="C97" s="431"/>
      <c r="D97" s="433">
        <v>82</v>
      </c>
      <c r="E97" s="431"/>
      <c r="F97" s="431"/>
      <c r="G97" s="431"/>
      <c r="H97" s="431"/>
      <c r="I97" s="431"/>
      <c r="J97" s="431"/>
      <c r="K97" s="431"/>
      <c r="L97" s="431"/>
      <c r="M97" s="431"/>
      <c r="N97" s="432">
        <v>4243</v>
      </c>
      <c r="O97" s="431"/>
      <c r="P97" s="433">
        <v>516</v>
      </c>
      <c r="Q97" s="431"/>
      <c r="R97" s="431"/>
      <c r="S97" s="431"/>
      <c r="T97" s="431"/>
      <c r="U97" s="431"/>
      <c r="V97" s="431"/>
      <c r="W97" s="431"/>
      <c r="X97" s="431"/>
      <c r="Y97" s="431"/>
      <c r="Z97" s="431"/>
      <c r="AA97" s="431"/>
      <c r="AB97" s="431"/>
      <c r="AC97" s="433">
        <v>36</v>
      </c>
      <c r="AD97" s="431"/>
      <c r="AE97" s="431"/>
      <c r="AF97" s="431"/>
      <c r="AG97" s="431"/>
      <c r="AH97" s="431"/>
      <c r="AI97" s="431"/>
      <c r="AJ97" s="431"/>
      <c r="AK97" s="431"/>
      <c r="AL97" s="431"/>
      <c r="AM97" s="431"/>
      <c r="AN97" s="431"/>
      <c r="AO97" s="431"/>
      <c r="AP97" s="431"/>
      <c r="AQ97" s="431"/>
      <c r="AR97" s="431"/>
      <c r="AS97" s="433">
        <v>572</v>
      </c>
      <c r="AT97" s="433">
        <v>43</v>
      </c>
      <c r="AU97" s="431"/>
      <c r="AV97" s="431"/>
      <c r="AW97" s="431"/>
      <c r="AX97" s="433">
        <v>75</v>
      </c>
      <c r="AY97" s="431"/>
      <c r="AZ97" s="431"/>
      <c r="BA97" s="431"/>
      <c r="BB97" s="431"/>
      <c r="BC97" s="431"/>
      <c r="BD97" s="431"/>
      <c r="BE97" s="433">
        <v>15</v>
      </c>
      <c r="BF97" s="431"/>
      <c r="BG97" s="431"/>
      <c r="BH97" s="431"/>
      <c r="BI97" s="431"/>
      <c r="BJ97" s="431"/>
      <c r="BK97" s="431"/>
      <c r="BL97" s="431"/>
      <c r="BM97" s="431"/>
      <c r="BN97" s="431"/>
      <c r="BO97" s="431"/>
      <c r="BP97" s="431"/>
      <c r="BQ97" s="431"/>
      <c r="BR97" s="431"/>
      <c r="BS97" s="431"/>
      <c r="BT97" s="431"/>
      <c r="BU97" s="431"/>
      <c r="BV97" s="431"/>
      <c r="BW97" s="431"/>
      <c r="BX97" s="431"/>
      <c r="BY97" s="431"/>
      <c r="BZ97" s="431"/>
      <c r="CA97" s="431"/>
      <c r="CB97" s="431"/>
      <c r="CC97" s="431"/>
      <c r="CD97" s="431"/>
      <c r="CE97" s="431"/>
      <c r="CF97" s="431"/>
      <c r="CG97" s="431"/>
      <c r="CH97" s="431"/>
      <c r="CI97" s="431"/>
      <c r="CJ97" s="431"/>
      <c r="CK97" s="431"/>
      <c r="CL97" s="431"/>
      <c r="CM97" s="431"/>
      <c r="CN97" s="431"/>
      <c r="CO97" s="431"/>
      <c r="CP97" s="431"/>
      <c r="CQ97" s="431"/>
      <c r="CR97" s="431"/>
      <c r="CS97" s="431"/>
      <c r="CT97" s="431"/>
      <c r="CU97" s="431"/>
      <c r="CV97" s="431"/>
      <c r="CW97" s="431"/>
      <c r="CX97" s="431"/>
      <c r="CY97" s="431"/>
      <c r="CZ97" s="431"/>
      <c r="DA97" s="431"/>
      <c r="DB97" s="431"/>
    </row>
    <row r="98" spans="1:106" ht="11.1" customHeight="1" x14ac:dyDescent="0.2">
      <c r="A98" s="430" t="s">
        <v>540</v>
      </c>
      <c r="B98" s="433">
        <v>147</v>
      </c>
      <c r="C98" s="432">
        <v>1902</v>
      </c>
      <c r="D98" s="433">
        <v>511</v>
      </c>
      <c r="E98" s="433">
        <v>962</v>
      </c>
      <c r="F98" s="431"/>
      <c r="G98" s="431"/>
      <c r="H98" s="431"/>
      <c r="I98" s="432">
        <v>6074</v>
      </c>
      <c r="J98" s="433">
        <v>68</v>
      </c>
      <c r="K98" s="432">
        <v>7439</v>
      </c>
      <c r="L98" s="431"/>
      <c r="M98" s="431"/>
      <c r="N98" s="431"/>
      <c r="O98" s="433">
        <v>393</v>
      </c>
      <c r="P98" s="432">
        <v>3946</v>
      </c>
      <c r="Q98" s="431"/>
      <c r="R98" s="432">
        <v>4239</v>
      </c>
      <c r="S98" s="432">
        <v>8211</v>
      </c>
      <c r="T98" s="431"/>
      <c r="U98" s="431"/>
      <c r="V98" s="433">
        <v>529</v>
      </c>
      <c r="W98" s="431"/>
      <c r="X98" s="431"/>
      <c r="Y98" s="431"/>
      <c r="Z98" s="431"/>
      <c r="AA98" s="431"/>
      <c r="AB98" s="431"/>
      <c r="AC98" s="431"/>
      <c r="AD98" s="432">
        <v>1202</v>
      </c>
      <c r="AE98" s="431"/>
      <c r="AF98" s="431"/>
      <c r="AG98" s="432">
        <v>1524</v>
      </c>
      <c r="AH98" s="431"/>
      <c r="AI98" s="432">
        <v>1245</v>
      </c>
      <c r="AJ98" s="432">
        <v>2443</v>
      </c>
      <c r="AK98" s="432">
        <v>9486</v>
      </c>
      <c r="AL98" s="433">
        <v>969</v>
      </c>
      <c r="AM98" s="431"/>
      <c r="AN98" s="433">
        <v>889</v>
      </c>
      <c r="AO98" s="433">
        <v>46</v>
      </c>
      <c r="AP98" s="432">
        <v>1459</v>
      </c>
      <c r="AQ98" s="433">
        <v>865</v>
      </c>
      <c r="AR98" s="432">
        <v>1378</v>
      </c>
      <c r="AS98" s="433">
        <v>648</v>
      </c>
      <c r="AT98" s="432">
        <v>2923</v>
      </c>
      <c r="AU98" s="431"/>
      <c r="AV98" s="432">
        <v>1243</v>
      </c>
      <c r="AW98" s="433">
        <v>815</v>
      </c>
      <c r="AX98" s="432">
        <v>1907</v>
      </c>
      <c r="AY98" s="433">
        <v>574</v>
      </c>
      <c r="AZ98" s="432">
        <v>2068</v>
      </c>
      <c r="BA98" s="432">
        <v>2837</v>
      </c>
      <c r="BB98" s="432">
        <v>1023</v>
      </c>
      <c r="BC98" s="432">
        <v>1726</v>
      </c>
      <c r="BD98" s="432">
        <v>1524</v>
      </c>
      <c r="BE98" s="432">
        <v>1859</v>
      </c>
      <c r="BF98" s="433">
        <v>88</v>
      </c>
      <c r="BG98" s="432">
        <v>1693</v>
      </c>
      <c r="BH98" s="433">
        <v>268</v>
      </c>
      <c r="BI98" s="433">
        <v>6</v>
      </c>
      <c r="BJ98" s="431"/>
      <c r="BK98" s="431"/>
      <c r="BL98" s="431"/>
      <c r="BM98" s="431"/>
      <c r="BN98" s="431"/>
      <c r="BO98" s="431"/>
      <c r="BP98" s="431"/>
      <c r="BQ98" s="431"/>
      <c r="BR98" s="431"/>
      <c r="BS98" s="431"/>
      <c r="BT98" s="431"/>
      <c r="BU98" s="431"/>
      <c r="BV98" s="431"/>
      <c r="BW98" s="431"/>
      <c r="BX98" s="431"/>
      <c r="BY98" s="431"/>
      <c r="BZ98" s="431"/>
      <c r="CA98" s="431"/>
      <c r="CB98" s="431"/>
      <c r="CC98" s="431"/>
      <c r="CD98" s="431"/>
      <c r="CE98" s="431"/>
      <c r="CF98" s="431"/>
      <c r="CG98" s="431"/>
      <c r="CH98" s="431"/>
      <c r="CI98" s="431"/>
      <c r="CJ98" s="431"/>
      <c r="CK98" s="431"/>
      <c r="CL98" s="431"/>
      <c r="CM98" s="431"/>
      <c r="CN98" s="431"/>
      <c r="CO98" s="431"/>
      <c r="CP98" s="431"/>
      <c r="CQ98" s="431"/>
      <c r="CR98" s="431"/>
      <c r="CS98" s="433">
        <v>70</v>
      </c>
      <c r="CT98" s="431"/>
      <c r="CU98" s="431"/>
      <c r="CV98" s="431"/>
      <c r="CW98" s="431"/>
      <c r="CX98" s="431"/>
      <c r="CY98" s="431"/>
      <c r="CZ98" s="431"/>
      <c r="DA98" s="431"/>
      <c r="DB98" s="432"/>
    </row>
    <row r="99" spans="1:106" ht="11.1" customHeight="1" x14ac:dyDescent="0.2">
      <c r="A99" s="430" t="s">
        <v>541</v>
      </c>
      <c r="B99" s="431"/>
      <c r="C99" s="431"/>
      <c r="D99" s="431"/>
      <c r="E99" s="432">
        <v>6737</v>
      </c>
      <c r="F99" s="431"/>
      <c r="G99" s="431"/>
      <c r="H99" s="431"/>
      <c r="I99" s="431"/>
      <c r="J99" s="431"/>
      <c r="K99" s="431"/>
      <c r="L99" s="431"/>
      <c r="M99" s="431"/>
      <c r="N99" s="431"/>
      <c r="O99" s="431"/>
      <c r="P99" s="431"/>
      <c r="Q99" s="431"/>
      <c r="R99" s="431"/>
      <c r="S99" s="432">
        <v>16212</v>
      </c>
      <c r="T99" s="431"/>
      <c r="U99" s="431"/>
      <c r="V99" s="431"/>
      <c r="W99" s="431"/>
      <c r="X99" s="432">
        <v>2740</v>
      </c>
      <c r="Y99" s="431"/>
      <c r="Z99" s="431"/>
      <c r="AA99" s="433">
        <v>2</v>
      </c>
      <c r="AB99" s="431"/>
      <c r="AC99" s="431"/>
      <c r="AD99" s="432">
        <v>1485</v>
      </c>
      <c r="AE99" s="433">
        <v>523</v>
      </c>
      <c r="AF99" s="431"/>
      <c r="AG99" s="431"/>
      <c r="AH99" s="431"/>
      <c r="AI99" s="431"/>
      <c r="AJ99" s="431"/>
      <c r="AK99" s="431"/>
      <c r="AL99" s="431"/>
      <c r="AM99" s="431"/>
      <c r="AN99" s="431"/>
      <c r="AO99" s="431"/>
      <c r="AP99" s="433">
        <v>560</v>
      </c>
      <c r="AQ99" s="431"/>
      <c r="AR99" s="431"/>
      <c r="AS99" s="431"/>
      <c r="AT99" s="433">
        <v>646</v>
      </c>
      <c r="AU99" s="431"/>
      <c r="AV99" s="431"/>
      <c r="AW99" s="431"/>
      <c r="AX99" s="433">
        <v>693</v>
      </c>
      <c r="AY99" s="431"/>
      <c r="AZ99" s="431"/>
      <c r="BA99" s="431"/>
      <c r="BB99" s="431"/>
      <c r="BC99" s="431"/>
      <c r="BD99" s="431"/>
      <c r="BE99" s="431"/>
      <c r="BF99" s="431"/>
      <c r="BG99" s="431"/>
      <c r="BH99" s="431"/>
      <c r="BI99" s="431"/>
      <c r="BJ99" s="431"/>
      <c r="BK99" s="431"/>
      <c r="BL99" s="431"/>
      <c r="BM99" s="431"/>
      <c r="BN99" s="431"/>
      <c r="BO99" s="431"/>
      <c r="BP99" s="431"/>
      <c r="BQ99" s="431"/>
      <c r="BR99" s="431"/>
      <c r="BS99" s="431"/>
      <c r="BT99" s="431"/>
      <c r="BU99" s="431"/>
      <c r="BV99" s="431"/>
      <c r="BW99" s="431"/>
      <c r="BX99" s="431"/>
      <c r="BY99" s="431"/>
      <c r="BZ99" s="431"/>
      <c r="CA99" s="431"/>
      <c r="CB99" s="431"/>
      <c r="CC99" s="431"/>
      <c r="CD99" s="431"/>
      <c r="CE99" s="431"/>
      <c r="CF99" s="431"/>
      <c r="CG99" s="431"/>
      <c r="CH99" s="431"/>
      <c r="CI99" s="431"/>
      <c r="CJ99" s="431"/>
      <c r="CK99" s="431"/>
      <c r="CL99" s="431"/>
      <c r="CM99" s="431"/>
      <c r="CN99" s="431"/>
      <c r="CO99" s="431"/>
      <c r="CP99" s="431"/>
      <c r="CQ99" s="431"/>
      <c r="CR99" s="431"/>
      <c r="CS99" s="431"/>
      <c r="CT99" s="431"/>
      <c r="CU99" s="433">
        <v>663</v>
      </c>
      <c r="CV99" s="431"/>
      <c r="CW99" s="431"/>
      <c r="CX99" s="431"/>
      <c r="CY99" s="431"/>
      <c r="CZ99" s="431"/>
      <c r="DA99" s="431"/>
      <c r="DB99" s="431"/>
    </row>
    <row r="100" spans="1:106" ht="11.1" customHeight="1" x14ac:dyDescent="0.2">
      <c r="A100" s="430" t="s">
        <v>542</v>
      </c>
      <c r="B100" s="431"/>
      <c r="C100" s="431"/>
      <c r="D100" s="431"/>
      <c r="E100" s="433">
        <v>825</v>
      </c>
      <c r="F100" s="431"/>
      <c r="G100" s="431"/>
      <c r="H100" s="431"/>
      <c r="I100" s="431"/>
      <c r="J100" s="431"/>
      <c r="K100" s="431"/>
      <c r="L100" s="431"/>
      <c r="M100" s="431"/>
      <c r="N100" s="431"/>
      <c r="O100" s="431"/>
      <c r="P100" s="431"/>
      <c r="Q100" s="431"/>
      <c r="R100" s="431"/>
      <c r="S100" s="431"/>
      <c r="T100" s="431"/>
      <c r="U100" s="431"/>
      <c r="V100" s="431"/>
      <c r="W100" s="431"/>
      <c r="X100" s="431"/>
      <c r="Y100" s="431"/>
      <c r="Z100" s="431"/>
      <c r="AA100" s="431"/>
      <c r="AB100" s="431"/>
      <c r="AC100" s="431"/>
      <c r="AD100" s="431"/>
      <c r="AE100" s="431"/>
      <c r="AF100" s="431"/>
      <c r="AG100" s="431"/>
      <c r="AH100" s="431"/>
      <c r="AI100" s="431"/>
      <c r="AJ100" s="431"/>
      <c r="AK100" s="431"/>
      <c r="AL100" s="431"/>
      <c r="AM100" s="431"/>
      <c r="AN100" s="431"/>
      <c r="AO100" s="431"/>
      <c r="AP100" s="431"/>
      <c r="AQ100" s="431"/>
      <c r="AR100" s="431"/>
      <c r="AS100" s="431"/>
      <c r="AT100" s="431"/>
      <c r="AU100" s="431"/>
      <c r="AV100" s="431"/>
      <c r="AW100" s="431"/>
      <c r="AX100" s="431"/>
      <c r="AY100" s="431"/>
      <c r="AZ100" s="431"/>
      <c r="BA100" s="431"/>
      <c r="BB100" s="431"/>
      <c r="BC100" s="431"/>
      <c r="BD100" s="431"/>
      <c r="BE100" s="431"/>
      <c r="BF100" s="431"/>
      <c r="BG100" s="431"/>
      <c r="BH100" s="431"/>
      <c r="BI100" s="431"/>
      <c r="BJ100" s="431"/>
      <c r="BK100" s="431"/>
      <c r="BL100" s="431"/>
      <c r="BM100" s="431"/>
      <c r="BN100" s="431"/>
      <c r="BO100" s="431"/>
      <c r="BP100" s="431"/>
      <c r="BQ100" s="431"/>
      <c r="BR100" s="431"/>
      <c r="BS100" s="431"/>
      <c r="BT100" s="431"/>
      <c r="BU100" s="431"/>
      <c r="BV100" s="431"/>
      <c r="BW100" s="431"/>
      <c r="BX100" s="431"/>
      <c r="BY100" s="431"/>
      <c r="BZ100" s="431"/>
      <c r="CA100" s="431"/>
      <c r="CB100" s="431"/>
      <c r="CC100" s="431"/>
      <c r="CD100" s="431"/>
      <c r="CE100" s="431"/>
      <c r="CF100" s="431"/>
      <c r="CG100" s="431"/>
      <c r="CH100" s="431"/>
      <c r="CI100" s="431"/>
      <c r="CJ100" s="431"/>
      <c r="CK100" s="431"/>
      <c r="CL100" s="431"/>
      <c r="CM100" s="431"/>
      <c r="CN100" s="431"/>
      <c r="CO100" s="431"/>
      <c r="CP100" s="431"/>
      <c r="CQ100" s="431"/>
      <c r="CR100" s="431"/>
      <c r="CS100" s="431"/>
      <c r="CT100" s="431"/>
      <c r="CU100" s="431"/>
      <c r="CV100" s="431"/>
      <c r="CW100" s="431"/>
      <c r="CX100" s="431"/>
      <c r="CY100" s="431"/>
      <c r="CZ100" s="431"/>
      <c r="DA100" s="431"/>
      <c r="DB100" s="431"/>
    </row>
    <row r="101" spans="1:106" ht="11.1" customHeight="1" x14ac:dyDescent="0.2">
      <c r="A101" s="430" t="s">
        <v>543</v>
      </c>
      <c r="B101" s="431"/>
      <c r="C101" s="431"/>
      <c r="D101" s="431"/>
      <c r="E101" s="432">
        <v>1117</v>
      </c>
      <c r="F101" s="431"/>
      <c r="G101" s="431"/>
      <c r="H101" s="431"/>
      <c r="I101" s="431"/>
      <c r="J101" s="431"/>
      <c r="K101" s="431"/>
      <c r="L101" s="431"/>
      <c r="M101" s="431"/>
      <c r="N101" s="431"/>
      <c r="O101" s="431"/>
      <c r="P101" s="431"/>
      <c r="Q101" s="431"/>
      <c r="R101" s="431"/>
      <c r="S101" s="433">
        <v>776</v>
      </c>
      <c r="T101" s="431"/>
      <c r="U101" s="431"/>
      <c r="V101" s="431"/>
      <c r="W101" s="431"/>
      <c r="X101" s="433">
        <v>147</v>
      </c>
      <c r="Y101" s="431"/>
      <c r="Z101" s="431"/>
      <c r="AA101" s="431"/>
      <c r="AB101" s="431"/>
      <c r="AC101" s="431"/>
      <c r="AD101" s="431"/>
      <c r="AE101" s="431"/>
      <c r="AF101" s="431"/>
      <c r="AG101" s="431"/>
      <c r="AH101" s="431"/>
      <c r="AI101" s="431"/>
      <c r="AJ101" s="431"/>
      <c r="AK101" s="431"/>
      <c r="AL101" s="431"/>
      <c r="AM101" s="431"/>
      <c r="AN101" s="431"/>
      <c r="AO101" s="431"/>
      <c r="AP101" s="431"/>
      <c r="AQ101" s="431"/>
      <c r="AR101" s="431"/>
      <c r="AS101" s="431"/>
      <c r="AT101" s="431"/>
      <c r="AU101" s="431"/>
      <c r="AV101" s="431"/>
      <c r="AW101" s="431"/>
      <c r="AX101" s="431"/>
      <c r="AY101" s="433">
        <v>1</v>
      </c>
      <c r="AZ101" s="431"/>
      <c r="BA101" s="431"/>
      <c r="BB101" s="431"/>
      <c r="BC101" s="431"/>
      <c r="BD101" s="431"/>
      <c r="BE101" s="431"/>
      <c r="BF101" s="431"/>
      <c r="BG101" s="431"/>
      <c r="BH101" s="431"/>
      <c r="BI101" s="431"/>
      <c r="BJ101" s="431"/>
      <c r="BK101" s="431"/>
      <c r="BL101" s="431"/>
      <c r="BM101" s="431"/>
      <c r="BN101" s="431"/>
      <c r="BO101" s="431"/>
      <c r="BP101" s="431"/>
      <c r="BQ101" s="431"/>
      <c r="BR101" s="431"/>
      <c r="BS101" s="431"/>
      <c r="BT101" s="431"/>
      <c r="BU101" s="431"/>
      <c r="BV101" s="431"/>
      <c r="BW101" s="431"/>
      <c r="BX101" s="431"/>
      <c r="BY101" s="431"/>
      <c r="BZ101" s="431"/>
      <c r="CA101" s="431"/>
      <c r="CB101" s="431"/>
      <c r="CC101" s="431"/>
      <c r="CD101" s="431"/>
      <c r="CE101" s="431"/>
      <c r="CF101" s="431"/>
      <c r="CG101" s="431"/>
      <c r="CH101" s="431"/>
      <c r="CI101" s="431"/>
      <c r="CJ101" s="431"/>
      <c r="CK101" s="431"/>
      <c r="CL101" s="431"/>
      <c r="CM101" s="431"/>
      <c r="CN101" s="431"/>
      <c r="CO101" s="431"/>
      <c r="CP101" s="431"/>
      <c r="CQ101" s="431"/>
      <c r="CR101" s="431"/>
      <c r="CS101" s="431"/>
      <c r="CT101" s="431"/>
      <c r="CU101" s="433">
        <v>6</v>
      </c>
      <c r="CV101" s="431"/>
      <c r="CW101" s="431"/>
      <c r="CX101" s="431"/>
      <c r="CY101" s="431"/>
      <c r="CZ101" s="431"/>
      <c r="DA101" s="431"/>
      <c r="DB101" s="431"/>
    </row>
    <row r="102" spans="1:106" ht="11.1" customHeight="1" x14ac:dyDescent="0.2">
      <c r="A102" s="430" t="s">
        <v>544</v>
      </c>
      <c r="B102" s="431"/>
      <c r="C102" s="431"/>
      <c r="D102" s="431"/>
      <c r="E102" s="432">
        <v>2255</v>
      </c>
      <c r="F102" s="431"/>
      <c r="G102" s="431"/>
      <c r="H102" s="431"/>
      <c r="I102" s="431"/>
      <c r="J102" s="431"/>
      <c r="K102" s="431"/>
      <c r="L102" s="431"/>
      <c r="M102" s="431"/>
      <c r="N102" s="431"/>
      <c r="O102" s="431"/>
      <c r="P102" s="431"/>
      <c r="Q102" s="431"/>
      <c r="R102" s="431"/>
      <c r="S102" s="432">
        <v>4889</v>
      </c>
      <c r="T102" s="431"/>
      <c r="U102" s="431"/>
      <c r="V102" s="431"/>
      <c r="W102" s="431"/>
      <c r="X102" s="432">
        <v>3855</v>
      </c>
      <c r="Y102" s="431"/>
      <c r="Z102" s="431"/>
      <c r="AA102" s="432">
        <v>2791</v>
      </c>
      <c r="AB102" s="431"/>
      <c r="AC102" s="431"/>
      <c r="AD102" s="432">
        <v>1253</v>
      </c>
      <c r="AE102" s="433">
        <v>325</v>
      </c>
      <c r="AF102" s="431"/>
      <c r="AG102" s="433">
        <v>819</v>
      </c>
      <c r="AH102" s="431"/>
      <c r="AI102" s="431"/>
      <c r="AJ102" s="431"/>
      <c r="AK102" s="433">
        <v>185</v>
      </c>
      <c r="AL102" s="431"/>
      <c r="AM102" s="433">
        <v>177</v>
      </c>
      <c r="AN102" s="431"/>
      <c r="AO102" s="433">
        <v>11</v>
      </c>
      <c r="AP102" s="431"/>
      <c r="AQ102" s="431"/>
      <c r="AR102" s="433">
        <v>176</v>
      </c>
      <c r="AS102" s="431"/>
      <c r="AT102" s="433">
        <v>762</v>
      </c>
      <c r="AU102" s="431"/>
      <c r="AV102" s="431"/>
      <c r="AW102" s="433">
        <v>231</v>
      </c>
      <c r="AX102" s="433">
        <v>301</v>
      </c>
      <c r="AY102" s="431"/>
      <c r="AZ102" s="431"/>
      <c r="BA102" s="433">
        <v>977</v>
      </c>
      <c r="BB102" s="432">
        <v>1064</v>
      </c>
      <c r="BC102" s="431"/>
      <c r="BD102" s="433">
        <v>454</v>
      </c>
      <c r="BE102" s="433">
        <v>6</v>
      </c>
      <c r="BF102" s="431"/>
      <c r="BG102" s="431"/>
      <c r="BH102" s="431"/>
      <c r="BI102" s="431"/>
      <c r="BJ102" s="431"/>
      <c r="BK102" s="431"/>
      <c r="BL102" s="431"/>
      <c r="BM102" s="431"/>
      <c r="BN102" s="431"/>
      <c r="BO102" s="431"/>
      <c r="BP102" s="431"/>
      <c r="BQ102" s="431"/>
      <c r="BR102" s="431"/>
      <c r="BS102" s="431"/>
      <c r="BT102" s="431"/>
      <c r="BU102" s="431"/>
      <c r="BV102" s="431"/>
      <c r="BW102" s="431"/>
      <c r="BX102" s="431"/>
      <c r="BY102" s="431"/>
      <c r="BZ102" s="431"/>
      <c r="CA102" s="431"/>
      <c r="CB102" s="431"/>
      <c r="CC102" s="431"/>
      <c r="CD102" s="431"/>
      <c r="CE102" s="431"/>
      <c r="CF102" s="431"/>
      <c r="CG102" s="431"/>
      <c r="CH102" s="431"/>
      <c r="CI102" s="431"/>
      <c r="CJ102" s="431"/>
      <c r="CK102" s="431"/>
      <c r="CL102" s="431"/>
      <c r="CM102" s="431"/>
      <c r="CN102" s="431"/>
      <c r="CO102" s="431"/>
      <c r="CP102" s="431"/>
      <c r="CQ102" s="431"/>
      <c r="CR102" s="431"/>
      <c r="CS102" s="431"/>
      <c r="CT102" s="431"/>
      <c r="CU102" s="432">
        <v>1307</v>
      </c>
      <c r="CV102" s="431"/>
      <c r="CW102" s="431"/>
      <c r="CX102" s="431"/>
      <c r="CY102" s="431"/>
      <c r="CZ102" s="431"/>
      <c r="DA102" s="431"/>
      <c r="DB102" s="431"/>
    </row>
    <row r="103" spans="1:106" ht="11.1" customHeight="1" x14ac:dyDescent="0.2">
      <c r="A103" s="430" t="s">
        <v>545</v>
      </c>
      <c r="B103" s="431"/>
      <c r="C103" s="431"/>
      <c r="D103" s="431"/>
      <c r="E103" s="432">
        <v>5577</v>
      </c>
      <c r="F103" s="431"/>
      <c r="G103" s="431"/>
      <c r="H103" s="431"/>
      <c r="I103" s="431"/>
      <c r="J103" s="431"/>
      <c r="K103" s="431"/>
      <c r="L103" s="431"/>
      <c r="M103" s="431"/>
      <c r="N103" s="431"/>
      <c r="O103" s="431"/>
      <c r="P103" s="431"/>
      <c r="Q103" s="431"/>
      <c r="R103" s="431"/>
      <c r="S103" s="432">
        <v>12235</v>
      </c>
      <c r="T103" s="431"/>
      <c r="U103" s="431"/>
      <c r="V103" s="431"/>
      <c r="W103" s="431"/>
      <c r="X103" s="432">
        <v>3234</v>
      </c>
      <c r="Y103" s="431"/>
      <c r="Z103" s="431"/>
      <c r="AA103" s="432">
        <v>2449</v>
      </c>
      <c r="AB103" s="431"/>
      <c r="AC103" s="431"/>
      <c r="AD103" s="433">
        <v>378</v>
      </c>
      <c r="AE103" s="431"/>
      <c r="AF103" s="431"/>
      <c r="AG103" s="431"/>
      <c r="AH103" s="431"/>
      <c r="AI103" s="431"/>
      <c r="AJ103" s="431"/>
      <c r="AK103" s="431"/>
      <c r="AL103" s="433">
        <v>1</v>
      </c>
      <c r="AM103" s="431"/>
      <c r="AN103" s="431"/>
      <c r="AO103" s="431"/>
      <c r="AP103" s="431"/>
      <c r="AQ103" s="431"/>
      <c r="AR103" s="431"/>
      <c r="AS103" s="431"/>
      <c r="AT103" s="433">
        <v>496</v>
      </c>
      <c r="AU103" s="431"/>
      <c r="AV103" s="433">
        <v>16</v>
      </c>
      <c r="AW103" s="431"/>
      <c r="AX103" s="431"/>
      <c r="AY103" s="431"/>
      <c r="AZ103" s="431"/>
      <c r="BA103" s="431"/>
      <c r="BB103" s="431"/>
      <c r="BC103" s="431"/>
      <c r="BD103" s="431"/>
      <c r="BE103" s="431"/>
      <c r="BF103" s="431"/>
      <c r="BG103" s="431"/>
      <c r="BH103" s="431"/>
      <c r="BI103" s="431"/>
      <c r="BJ103" s="431"/>
      <c r="BK103" s="431"/>
      <c r="BL103" s="431"/>
      <c r="BM103" s="431"/>
      <c r="BN103" s="431"/>
      <c r="BO103" s="431"/>
      <c r="BP103" s="431"/>
      <c r="BQ103" s="431"/>
      <c r="BR103" s="431"/>
      <c r="BS103" s="431"/>
      <c r="BT103" s="431"/>
      <c r="BU103" s="431"/>
      <c r="BV103" s="431"/>
      <c r="BW103" s="431"/>
      <c r="BX103" s="431"/>
      <c r="BY103" s="431"/>
      <c r="BZ103" s="431"/>
      <c r="CA103" s="431"/>
      <c r="CB103" s="431"/>
      <c r="CC103" s="431"/>
      <c r="CD103" s="431"/>
      <c r="CE103" s="431"/>
      <c r="CF103" s="431"/>
      <c r="CG103" s="431"/>
      <c r="CH103" s="431"/>
      <c r="CI103" s="431"/>
      <c r="CJ103" s="431"/>
      <c r="CK103" s="431"/>
      <c r="CL103" s="431"/>
      <c r="CM103" s="431"/>
      <c r="CN103" s="431"/>
      <c r="CO103" s="431"/>
      <c r="CP103" s="431"/>
      <c r="CQ103" s="431"/>
      <c r="CR103" s="431"/>
      <c r="CS103" s="431"/>
      <c r="CT103" s="431"/>
      <c r="CU103" s="433">
        <v>440</v>
      </c>
      <c r="CV103" s="431"/>
      <c r="CW103" s="431"/>
      <c r="CX103" s="431"/>
      <c r="CY103" s="431"/>
      <c r="CZ103" s="431"/>
      <c r="DA103" s="431"/>
      <c r="DB103" s="431"/>
    </row>
    <row r="104" spans="1:106" ht="11.1" customHeight="1" x14ac:dyDescent="0.2">
      <c r="A104" s="430" t="s">
        <v>598</v>
      </c>
      <c r="B104" s="431"/>
      <c r="C104" s="431"/>
      <c r="D104" s="431"/>
      <c r="E104" s="431"/>
      <c r="F104" s="431"/>
      <c r="G104" s="431"/>
      <c r="H104" s="431"/>
      <c r="I104" s="431"/>
      <c r="J104" s="431"/>
      <c r="K104" s="431"/>
      <c r="L104" s="431"/>
      <c r="M104" s="432">
        <v>1375</v>
      </c>
      <c r="N104" s="431"/>
      <c r="O104" s="431"/>
      <c r="P104" s="431"/>
      <c r="Q104" s="431"/>
      <c r="R104" s="431"/>
      <c r="S104" s="431"/>
      <c r="T104" s="431"/>
      <c r="U104" s="431"/>
      <c r="V104" s="431"/>
      <c r="W104" s="431"/>
      <c r="X104" s="431"/>
      <c r="Y104" s="431"/>
      <c r="Z104" s="431"/>
      <c r="AA104" s="431"/>
      <c r="AB104" s="431"/>
      <c r="AC104" s="431"/>
      <c r="AD104" s="431"/>
      <c r="AE104" s="431"/>
      <c r="AF104" s="431"/>
      <c r="AG104" s="431"/>
      <c r="AH104" s="431"/>
      <c r="AI104" s="431"/>
      <c r="AJ104" s="431"/>
      <c r="AK104" s="431"/>
      <c r="AL104" s="431"/>
      <c r="AM104" s="431"/>
      <c r="AN104" s="431"/>
      <c r="AO104" s="431"/>
      <c r="AP104" s="431"/>
      <c r="AQ104" s="431"/>
      <c r="AR104" s="431"/>
      <c r="AS104" s="431"/>
      <c r="AT104" s="431"/>
      <c r="AU104" s="431"/>
      <c r="AV104" s="431"/>
      <c r="AW104" s="431"/>
      <c r="AX104" s="431"/>
      <c r="AY104" s="431"/>
      <c r="AZ104" s="431"/>
      <c r="BA104" s="431"/>
      <c r="BB104" s="431"/>
      <c r="BC104" s="431"/>
      <c r="BD104" s="431"/>
      <c r="BE104" s="431"/>
      <c r="BF104" s="431"/>
      <c r="BG104" s="431"/>
      <c r="BH104" s="431"/>
      <c r="BI104" s="431"/>
      <c r="BJ104" s="431"/>
      <c r="BK104" s="431"/>
      <c r="BL104" s="431"/>
      <c r="BM104" s="431"/>
      <c r="BN104" s="431"/>
      <c r="BO104" s="431"/>
      <c r="BP104" s="431"/>
      <c r="BQ104" s="431"/>
      <c r="BR104" s="431"/>
      <c r="BS104" s="431"/>
      <c r="BT104" s="431"/>
      <c r="BU104" s="431"/>
      <c r="BV104" s="431"/>
      <c r="BW104" s="431"/>
      <c r="BX104" s="431"/>
      <c r="BY104" s="431"/>
      <c r="BZ104" s="431"/>
      <c r="CA104" s="431"/>
      <c r="CB104" s="431"/>
      <c r="CC104" s="431"/>
      <c r="CD104" s="431"/>
      <c r="CE104" s="431"/>
      <c r="CF104" s="431"/>
      <c r="CG104" s="431"/>
      <c r="CH104" s="431"/>
      <c r="CI104" s="431"/>
      <c r="CJ104" s="431"/>
      <c r="CK104" s="431"/>
      <c r="CL104" s="431"/>
      <c r="CM104" s="431"/>
      <c r="CN104" s="431"/>
      <c r="CO104" s="431"/>
      <c r="CP104" s="431"/>
      <c r="CQ104" s="431"/>
      <c r="CR104" s="431"/>
      <c r="CS104" s="431"/>
      <c r="CT104" s="431"/>
      <c r="CU104" s="431"/>
      <c r="CV104" s="431"/>
      <c r="CW104" s="431"/>
      <c r="CX104" s="431"/>
      <c r="CY104" s="431"/>
      <c r="CZ104" s="431"/>
      <c r="DA104" s="431"/>
      <c r="DB104" s="431"/>
    </row>
    <row r="105" spans="1:106" ht="11.1" customHeight="1" x14ac:dyDescent="0.2">
      <c r="A105" s="430" t="s">
        <v>546</v>
      </c>
      <c r="B105" s="431"/>
      <c r="C105" s="432">
        <v>1557</v>
      </c>
      <c r="D105" s="431"/>
      <c r="E105" s="431"/>
      <c r="F105" s="431"/>
      <c r="G105" s="431"/>
      <c r="H105" s="431"/>
      <c r="I105" s="431"/>
      <c r="J105" s="431"/>
      <c r="K105" s="431"/>
      <c r="L105" s="431"/>
      <c r="M105" s="431"/>
      <c r="N105" s="431"/>
      <c r="O105" s="431"/>
      <c r="P105" s="432">
        <v>3029</v>
      </c>
      <c r="Q105" s="431"/>
      <c r="R105" s="432">
        <v>4472</v>
      </c>
      <c r="S105" s="432">
        <v>6317</v>
      </c>
      <c r="T105" s="431"/>
      <c r="U105" s="431"/>
      <c r="V105" s="432">
        <v>2383</v>
      </c>
      <c r="W105" s="431"/>
      <c r="X105" s="431"/>
      <c r="Y105" s="431"/>
      <c r="Z105" s="432">
        <v>1460</v>
      </c>
      <c r="AA105" s="432">
        <v>2203</v>
      </c>
      <c r="AB105" s="431"/>
      <c r="AC105" s="431"/>
      <c r="AD105" s="432">
        <v>2894</v>
      </c>
      <c r="AE105" s="432">
        <v>1588</v>
      </c>
      <c r="AF105" s="431"/>
      <c r="AG105" s="432">
        <v>1016</v>
      </c>
      <c r="AH105" s="433">
        <v>5</v>
      </c>
      <c r="AI105" s="431"/>
      <c r="AJ105" s="433">
        <v>333</v>
      </c>
      <c r="AK105" s="433">
        <v>649</v>
      </c>
      <c r="AL105" s="432">
        <v>1221</v>
      </c>
      <c r="AM105" s="431"/>
      <c r="AN105" s="433">
        <v>26</v>
      </c>
      <c r="AO105" s="433">
        <v>412</v>
      </c>
      <c r="AP105" s="433">
        <v>3</v>
      </c>
      <c r="AQ105" s="431"/>
      <c r="AR105" s="433">
        <v>543</v>
      </c>
      <c r="AS105" s="433">
        <v>185</v>
      </c>
      <c r="AT105" s="432">
        <v>3002</v>
      </c>
      <c r="AU105" s="433">
        <v>239</v>
      </c>
      <c r="AV105" s="433">
        <v>593</v>
      </c>
      <c r="AW105" s="432">
        <v>3318</v>
      </c>
      <c r="AX105" s="433">
        <v>233</v>
      </c>
      <c r="AY105" s="433">
        <v>74</v>
      </c>
      <c r="AZ105" s="433">
        <v>426</v>
      </c>
      <c r="BA105" s="433">
        <v>251</v>
      </c>
      <c r="BB105" s="433">
        <v>7</v>
      </c>
      <c r="BC105" s="433">
        <v>801</v>
      </c>
      <c r="BD105" s="431"/>
      <c r="BE105" s="433">
        <v>246</v>
      </c>
      <c r="BF105" s="431"/>
      <c r="BG105" s="433">
        <v>951</v>
      </c>
      <c r="BH105" s="433">
        <v>151</v>
      </c>
      <c r="BI105" s="431"/>
      <c r="BJ105" s="431"/>
      <c r="BK105" s="431"/>
      <c r="BL105" s="431"/>
      <c r="BM105" s="431"/>
      <c r="BN105" s="431"/>
      <c r="BO105" s="431"/>
      <c r="BP105" s="431"/>
      <c r="BQ105" s="431"/>
      <c r="BR105" s="431"/>
      <c r="BS105" s="431"/>
      <c r="BT105" s="431"/>
      <c r="BU105" s="431"/>
      <c r="BV105" s="431"/>
      <c r="BW105" s="431"/>
      <c r="BX105" s="431"/>
      <c r="BY105" s="431"/>
      <c r="BZ105" s="431"/>
      <c r="CA105" s="431"/>
      <c r="CB105" s="431"/>
      <c r="CC105" s="431"/>
      <c r="CD105" s="431"/>
      <c r="CE105" s="431"/>
      <c r="CF105" s="431"/>
      <c r="CG105" s="431"/>
      <c r="CH105" s="431"/>
      <c r="CI105" s="431"/>
      <c r="CJ105" s="431"/>
      <c r="CK105" s="431"/>
      <c r="CL105" s="431"/>
      <c r="CM105" s="431"/>
      <c r="CN105" s="431"/>
      <c r="CO105" s="431"/>
      <c r="CP105" s="431"/>
      <c r="CQ105" s="431"/>
      <c r="CR105" s="431"/>
      <c r="CS105" s="431"/>
      <c r="CT105" s="431"/>
      <c r="CU105" s="431"/>
      <c r="CV105" s="431"/>
      <c r="CW105" s="431"/>
      <c r="CX105" s="431"/>
      <c r="CY105" s="431"/>
      <c r="CZ105" s="431"/>
      <c r="DA105" s="432">
        <v>1219</v>
      </c>
      <c r="DB105" s="431"/>
    </row>
    <row r="106" spans="1:106" ht="11.1" customHeight="1" x14ac:dyDescent="0.2">
      <c r="A106" s="430" t="s">
        <v>547</v>
      </c>
      <c r="B106" s="432">
        <v>13825</v>
      </c>
      <c r="C106" s="432">
        <v>4670</v>
      </c>
      <c r="D106" s="433">
        <v>587</v>
      </c>
      <c r="E106" s="431"/>
      <c r="F106" s="431"/>
      <c r="G106" s="431"/>
      <c r="H106" s="431"/>
      <c r="I106" s="433">
        <v>170</v>
      </c>
      <c r="J106" s="433">
        <v>383</v>
      </c>
      <c r="K106" s="431"/>
      <c r="L106" s="431"/>
      <c r="M106" s="431"/>
      <c r="N106" s="431"/>
      <c r="O106" s="433">
        <v>313</v>
      </c>
      <c r="P106" s="432">
        <v>10864</v>
      </c>
      <c r="Q106" s="431"/>
      <c r="R106" s="432">
        <v>11563</v>
      </c>
      <c r="S106" s="431"/>
      <c r="T106" s="431"/>
      <c r="U106" s="431"/>
      <c r="V106" s="432">
        <v>4164</v>
      </c>
      <c r="W106" s="431"/>
      <c r="X106" s="431"/>
      <c r="Y106" s="431"/>
      <c r="Z106" s="432">
        <v>1531</v>
      </c>
      <c r="AA106" s="431"/>
      <c r="AB106" s="431"/>
      <c r="AC106" s="431"/>
      <c r="AD106" s="432">
        <v>4406</v>
      </c>
      <c r="AE106" s="432">
        <v>3670</v>
      </c>
      <c r="AF106" s="431"/>
      <c r="AG106" s="431"/>
      <c r="AH106" s="431"/>
      <c r="AI106" s="431"/>
      <c r="AJ106" s="431"/>
      <c r="AK106" s="433">
        <v>146</v>
      </c>
      <c r="AL106" s="432">
        <v>3859</v>
      </c>
      <c r="AM106" s="431"/>
      <c r="AN106" s="433">
        <v>416</v>
      </c>
      <c r="AO106" s="433">
        <v>285</v>
      </c>
      <c r="AP106" s="432">
        <v>1424</v>
      </c>
      <c r="AQ106" s="433">
        <v>20</v>
      </c>
      <c r="AR106" s="433">
        <v>892</v>
      </c>
      <c r="AS106" s="433">
        <v>537</v>
      </c>
      <c r="AT106" s="432">
        <v>5247</v>
      </c>
      <c r="AU106" s="433">
        <v>934</v>
      </c>
      <c r="AV106" s="432">
        <v>1068</v>
      </c>
      <c r="AW106" s="431"/>
      <c r="AX106" s="433">
        <v>862</v>
      </c>
      <c r="AY106" s="431"/>
      <c r="AZ106" s="433">
        <v>522</v>
      </c>
      <c r="BA106" s="432">
        <v>2017</v>
      </c>
      <c r="BB106" s="431"/>
      <c r="BC106" s="431"/>
      <c r="BD106" s="431"/>
      <c r="BE106" s="433">
        <v>367</v>
      </c>
      <c r="BF106" s="431"/>
      <c r="BG106" s="432">
        <v>1271</v>
      </c>
      <c r="BH106" s="431"/>
      <c r="BI106" s="433">
        <v>714</v>
      </c>
      <c r="BJ106" s="431"/>
      <c r="BK106" s="431"/>
      <c r="BL106" s="431"/>
      <c r="BM106" s="431"/>
      <c r="BN106" s="431"/>
      <c r="BO106" s="431"/>
      <c r="BP106" s="431"/>
      <c r="BQ106" s="431"/>
      <c r="BR106" s="431"/>
      <c r="BS106" s="431"/>
      <c r="BT106" s="431"/>
      <c r="BU106" s="431"/>
      <c r="BV106" s="431"/>
      <c r="BW106" s="431"/>
      <c r="BX106" s="431"/>
      <c r="BY106" s="431"/>
      <c r="BZ106" s="431"/>
      <c r="CA106" s="431"/>
      <c r="CB106" s="431"/>
      <c r="CC106" s="431"/>
      <c r="CD106" s="431"/>
      <c r="CE106" s="431"/>
      <c r="CF106" s="431"/>
      <c r="CG106" s="431"/>
      <c r="CH106" s="431"/>
      <c r="CI106" s="431"/>
      <c r="CJ106" s="431"/>
      <c r="CK106" s="431"/>
      <c r="CL106" s="431"/>
      <c r="CM106" s="431"/>
      <c r="CN106" s="431"/>
      <c r="CO106" s="431"/>
      <c r="CP106" s="431"/>
      <c r="CQ106" s="431"/>
      <c r="CR106" s="431"/>
      <c r="CS106" s="433">
        <v>429</v>
      </c>
      <c r="CT106" s="431"/>
      <c r="CU106" s="432">
        <v>1877</v>
      </c>
      <c r="CV106" s="431"/>
      <c r="CW106" s="431"/>
      <c r="CX106" s="431"/>
      <c r="CY106" s="431"/>
      <c r="CZ106" s="431"/>
      <c r="DA106" s="432">
        <v>1129</v>
      </c>
      <c r="DB106" s="433"/>
    </row>
    <row r="107" spans="1:106" ht="11.1" customHeight="1" x14ac:dyDescent="0.2">
      <c r="A107" s="430" t="s">
        <v>548</v>
      </c>
      <c r="B107" s="431"/>
      <c r="C107" s="431"/>
      <c r="D107" s="431"/>
      <c r="E107" s="431"/>
      <c r="F107" s="431"/>
      <c r="G107" s="431"/>
      <c r="H107" s="431"/>
      <c r="I107" s="431"/>
      <c r="J107" s="431"/>
      <c r="K107" s="431"/>
      <c r="L107" s="431"/>
      <c r="M107" s="431"/>
      <c r="N107" s="431"/>
      <c r="O107" s="431"/>
      <c r="P107" s="431"/>
      <c r="Q107" s="431"/>
      <c r="R107" s="431"/>
      <c r="S107" s="433">
        <v>2</v>
      </c>
      <c r="T107" s="431"/>
      <c r="U107" s="431"/>
      <c r="V107" s="431"/>
      <c r="W107" s="431"/>
      <c r="X107" s="433">
        <v>1</v>
      </c>
      <c r="Y107" s="431"/>
      <c r="Z107" s="431"/>
      <c r="AA107" s="431"/>
      <c r="AB107" s="431"/>
      <c r="AC107" s="431"/>
      <c r="AD107" s="431"/>
      <c r="AE107" s="431"/>
      <c r="AF107" s="431"/>
      <c r="AG107" s="433">
        <v>1</v>
      </c>
      <c r="AH107" s="431"/>
      <c r="AI107" s="431"/>
      <c r="AJ107" s="431"/>
      <c r="AK107" s="431"/>
      <c r="AL107" s="431"/>
      <c r="AM107" s="431"/>
      <c r="AN107" s="431"/>
      <c r="AO107" s="431"/>
      <c r="AP107" s="431"/>
      <c r="AQ107" s="431"/>
      <c r="AR107" s="431"/>
      <c r="AS107" s="431"/>
      <c r="AT107" s="431"/>
      <c r="AU107" s="431"/>
      <c r="AV107" s="431"/>
      <c r="AW107" s="431"/>
      <c r="AX107" s="431"/>
      <c r="AY107" s="431"/>
      <c r="AZ107" s="431"/>
      <c r="BA107" s="431"/>
      <c r="BB107" s="431"/>
      <c r="BC107" s="431"/>
      <c r="BD107" s="431"/>
      <c r="BE107" s="433">
        <v>1</v>
      </c>
      <c r="BF107" s="431"/>
      <c r="BG107" s="433">
        <v>10</v>
      </c>
      <c r="BH107" s="431"/>
      <c r="BI107" s="431"/>
      <c r="BJ107" s="431"/>
      <c r="BK107" s="431"/>
      <c r="BL107" s="431"/>
      <c r="BM107" s="431"/>
      <c r="BN107" s="431"/>
      <c r="BO107" s="431"/>
      <c r="BP107" s="431"/>
      <c r="BQ107" s="431"/>
      <c r="BR107" s="431"/>
      <c r="BS107" s="431"/>
      <c r="BT107" s="431"/>
      <c r="BU107" s="431"/>
      <c r="BV107" s="431"/>
      <c r="BW107" s="431"/>
      <c r="BX107" s="431"/>
      <c r="BY107" s="431"/>
      <c r="BZ107" s="431"/>
      <c r="CA107" s="431"/>
      <c r="CB107" s="431"/>
      <c r="CC107" s="431"/>
      <c r="CD107" s="431"/>
      <c r="CE107" s="431"/>
      <c r="CF107" s="431"/>
      <c r="CG107" s="431"/>
      <c r="CH107" s="431"/>
      <c r="CI107" s="431"/>
      <c r="CJ107" s="431"/>
      <c r="CK107" s="431"/>
      <c r="CL107" s="431"/>
      <c r="CM107" s="431"/>
      <c r="CN107" s="431"/>
      <c r="CO107" s="431"/>
      <c r="CP107" s="431"/>
      <c r="CQ107" s="431"/>
      <c r="CR107" s="431"/>
      <c r="CS107" s="431"/>
      <c r="CT107" s="431"/>
      <c r="CU107" s="431"/>
      <c r="CV107" s="431"/>
      <c r="CW107" s="431"/>
      <c r="CX107" s="431"/>
      <c r="CY107" s="431"/>
      <c r="CZ107" s="431"/>
      <c r="DA107" s="431"/>
      <c r="DB107" s="431"/>
    </row>
    <row r="108" spans="1:106" ht="11.1" customHeight="1" x14ac:dyDescent="0.2">
      <c r="A108" s="430" t="s">
        <v>549</v>
      </c>
      <c r="B108" s="431"/>
      <c r="C108" s="432">
        <v>5642</v>
      </c>
      <c r="D108" s="431"/>
      <c r="E108" s="431"/>
      <c r="F108" s="431"/>
      <c r="G108" s="431"/>
      <c r="H108" s="431"/>
      <c r="I108" s="431"/>
      <c r="J108" s="431"/>
      <c r="K108" s="431"/>
      <c r="L108" s="431"/>
      <c r="M108" s="431"/>
      <c r="N108" s="431"/>
      <c r="O108" s="431"/>
      <c r="P108" s="431"/>
      <c r="Q108" s="431"/>
      <c r="R108" s="431"/>
      <c r="S108" s="431"/>
      <c r="T108" s="431"/>
      <c r="U108" s="431"/>
      <c r="V108" s="431"/>
      <c r="W108" s="431"/>
      <c r="X108" s="431"/>
      <c r="Y108" s="431"/>
      <c r="Z108" s="431"/>
      <c r="AA108" s="431"/>
      <c r="AB108" s="431"/>
      <c r="AC108" s="431"/>
      <c r="AD108" s="433">
        <v>398</v>
      </c>
      <c r="AE108" s="431"/>
      <c r="AF108" s="431"/>
      <c r="AG108" s="431"/>
      <c r="AH108" s="431"/>
      <c r="AI108" s="431"/>
      <c r="AJ108" s="431"/>
      <c r="AK108" s="431"/>
      <c r="AL108" s="431"/>
      <c r="AM108" s="431"/>
      <c r="AN108" s="431"/>
      <c r="AO108" s="431"/>
      <c r="AP108" s="431"/>
      <c r="AQ108" s="431"/>
      <c r="AR108" s="431"/>
      <c r="AS108" s="431"/>
      <c r="AT108" s="431"/>
      <c r="AU108" s="431"/>
      <c r="AV108" s="431"/>
      <c r="AW108" s="431"/>
      <c r="AX108" s="431"/>
      <c r="AY108" s="431"/>
      <c r="AZ108" s="431"/>
      <c r="BA108" s="431"/>
      <c r="BB108" s="431"/>
      <c r="BC108" s="431"/>
      <c r="BD108" s="431"/>
      <c r="BE108" s="431"/>
      <c r="BF108" s="431"/>
      <c r="BG108" s="431"/>
      <c r="BH108" s="431"/>
      <c r="BI108" s="431"/>
      <c r="BJ108" s="431"/>
      <c r="BK108" s="431"/>
      <c r="BL108" s="431"/>
      <c r="BM108" s="431"/>
      <c r="BN108" s="431"/>
      <c r="BO108" s="431"/>
      <c r="BP108" s="431"/>
      <c r="BQ108" s="431"/>
      <c r="BR108" s="431"/>
      <c r="BS108" s="431"/>
      <c r="BT108" s="431"/>
      <c r="BU108" s="431"/>
      <c r="BV108" s="431"/>
      <c r="BW108" s="431"/>
      <c r="BX108" s="431"/>
      <c r="BY108" s="431"/>
      <c r="BZ108" s="431"/>
      <c r="CA108" s="431"/>
      <c r="CB108" s="431"/>
      <c r="CC108" s="431"/>
      <c r="CD108" s="431"/>
      <c r="CE108" s="431"/>
      <c r="CF108" s="431"/>
      <c r="CG108" s="431"/>
      <c r="CH108" s="431"/>
      <c r="CI108" s="431"/>
      <c r="CJ108" s="431"/>
      <c r="CK108" s="431"/>
      <c r="CL108" s="431"/>
      <c r="CM108" s="431"/>
      <c r="CN108" s="431"/>
      <c r="CO108" s="431"/>
      <c r="CP108" s="431"/>
      <c r="CQ108" s="431"/>
      <c r="CR108" s="431"/>
      <c r="CS108" s="431"/>
      <c r="CT108" s="431"/>
      <c r="CU108" s="431"/>
      <c r="CV108" s="431"/>
      <c r="CW108" s="431"/>
      <c r="CX108" s="431"/>
      <c r="CY108" s="431"/>
      <c r="CZ108" s="431"/>
      <c r="DA108" s="431"/>
      <c r="DB108" s="431"/>
    </row>
    <row r="109" spans="1:106" ht="11.1" customHeight="1" x14ac:dyDescent="0.2">
      <c r="A109" s="430" t="s">
        <v>550</v>
      </c>
      <c r="B109" s="431"/>
      <c r="C109" s="431"/>
      <c r="D109" s="431"/>
      <c r="E109" s="431"/>
      <c r="F109" s="431"/>
      <c r="G109" s="431"/>
      <c r="H109" s="431"/>
      <c r="I109" s="431"/>
      <c r="J109" s="431"/>
      <c r="K109" s="431"/>
      <c r="L109" s="431"/>
      <c r="M109" s="431"/>
      <c r="N109" s="431"/>
      <c r="O109" s="431"/>
      <c r="P109" s="431"/>
      <c r="Q109" s="431"/>
      <c r="R109" s="431"/>
      <c r="S109" s="433">
        <v>1</v>
      </c>
      <c r="T109" s="431"/>
      <c r="U109" s="431"/>
      <c r="V109" s="431"/>
      <c r="W109" s="431"/>
      <c r="X109" s="431"/>
      <c r="Y109" s="431"/>
      <c r="Z109" s="431"/>
      <c r="AA109" s="431"/>
      <c r="AB109" s="431"/>
      <c r="AC109" s="431"/>
      <c r="AD109" s="431"/>
      <c r="AE109" s="431"/>
      <c r="AF109" s="431"/>
      <c r="AG109" s="433">
        <v>1</v>
      </c>
      <c r="AH109" s="431"/>
      <c r="AI109" s="431"/>
      <c r="AJ109" s="431"/>
      <c r="AK109" s="431"/>
      <c r="AL109" s="431"/>
      <c r="AM109" s="431"/>
      <c r="AN109" s="431"/>
      <c r="AO109" s="431"/>
      <c r="AP109" s="431"/>
      <c r="AQ109" s="433">
        <v>1</v>
      </c>
      <c r="AR109" s="431"/>
      <c r="AS109" s="431"/>
      <c r="AT109" s="431"/>
      <c r="AU109" s="433">
        <v>2</v>
      </c>
      <c r="AV109" s="431"/>
      <c r="AW109" s="431"/>
      <c r="AX109" s="431"/>
      <c r="AY109" s="431"/>
      <c r="AZ109" s="431"/>
      <c r="BA109" s="431"/>
      <c r="BB109" s="431"/>
      <c r="BC109" s="431"/>
      <c r="BD109" s="431"/>
      <c r="BE109" s="431"/>
      <c r="BF109" s="431"/>
      <c r="BG109" s="431"/>
      <c r="BH109" s="431"/>
      <c r="BI109" s="431"/>
      <c r="BJ109" s="431"/>
      <c r="BK109" s="431"/>
      <c r="BL109" s="431"/>
      <c r="BM109" s="431"/>
      <c r="BN109" s="431"/>
      <c r="BO109" s="431"/>
      <c r="BP109" s="431"/>
      <c r="BQ109" s="431"/>
      <c r="BR109" s="431"/>
      <c r="BS109" s="431"/>
      <c r="BT109" s="431"/>
      <c r="BU109" s="431"/>
      <c r="BV109" s="431"/>
      <c r="BW109" s="431"/>
      <c r="BX109" s="431"/>
      <c r="BY109" s="431"/>
      <c r="BZ109" s="431"/>
      <c r="CA109" s="431"/>
      <c r="CB109" s="431"/>
      <c r="CC109" s="431"/>
      <c r="CD109" s="431"/>
      <c r="CE109" s="431"/>
      <c r="CF109" s="431"/>
      <c r="CG109" s="431"/>
      <c r="CH109" s="431"/>
      <c r="CI109" s="431"/>
      <c r="CJ109" s="431"/>
      <c r="CK109" s="431"/>
      <c r="CL109" s="431"/>
      <c r="CM109" s="431"/>
      <c r="CN109" s="431"/>
      <c r="CO109" s="431"/>
      <c r="CP109" s="431"/>
      <c r="CQ109" s="431"/>
      <c r="CR109" s="431"/>
      <c r="CS109" s="431"/>
      <c r="CT109" s="431"/>
      <c r="CU109" s="431"/>
      <c r="CV109" s="431"/>
      <c r="CW109" s="431"/>
      <c r="CX109" s="431"/>
      <c r="CY109" s="431"/>
      <c r="CZ109" s="431"/>
      <c r="DA109" s="431"/>
      <c r="DB109" s="431"/>
    </row>
    <row r="110" spans="1:106" ht="11.1" customHeight="1" x14ac:dyDescent="0.2">
      <c r="A110" s="430" t="s">
        <v>551</v>
      </c>
      <c r="B110" s="431"/>
      <c r="C110" s="432">
        <v>6469</v>
      </c>
      <c r="D110" s="431"/>
      <c r="E110" s="431"/>
      <c r="F110" s="431"/>
      <c r="G110" s="431"/>
      <c r="H110" s="431"/>
      <c r="I110" s="431"/>
      <c r="J110" s="431"/>
      <c r="K110" s="431"/>
      <c r="L110" s="431"/>
      <c r="M110" s="431"/>
      <c r="N110" s="431"/>
      <c r="O110" s="433">
        <v>492</v>
      </c>
      <c r="P110" s="432">
        <v>36758</v>
      </c>
      <c r="Q110" s="431"/>
      <c r="R110" s="432">
        <v>20478</v>
      </c>
      <c r="S110" s="432">
        <v>12502</v>
      </c>
      <c r="T110" s="431"/>
      <c r="U110" s="431"/>
      <c r="V110" s="432">
        <v>89718</v>
      </c>
      <c r="W110" s="431"/>
      <c r="X110" s="432">
        <v>23268</v>
      </c>
      <c r="Y110" s="431"/>
      <c r="Z110" s="432">
        <v>79507</v>
      </c>
      <c r="AA110" s="432">
        <v>10402</v>
      </c>
      <c r="AB110" s="431"/>
      <c r="AC110" s="432">
        <v>17938</v>
      </c>
      <c r="AD110" s="432">
        <v>43672</v>
      </c>
      <c r="AE110" s="432">
        <v>23103</v>
      </c>
      <c r="AF110" s="431"/>
      <c r="AG110" s="432">
        <v>40825</v>
      </c>
      <c r="AH110" s="432">
        <v>4620</v>
      </c>
      <c r="AI110" s="432">
        <v>13051</v>
      </c>
      <c r="AJ110" s="432">
        <v>7178</v>
      </c>
      <c r="AK110" s="432">
        <v>7293</v>
      </c>
      <c r="AL110" s="432">
        <v>13284</v>
      </c>
      <c r="AM110" s="432">
        <v>9032</v>
      </c>
      <c r="AN110" s="432">
        <v>9088</v>
      </c>
      <c r="AO110" s="432">
        <v>30957</v>
      </c>
      <c r="AP110" s="432">
        <v>36923</v>
      </c>
      <c r="AQ110" s="432">
        <v>15617</v>
      </c>
      <c r="AR110" s="432">
        <v>39394</v>
      </c>
      <c r="AS110" s="432">
        <v>10941</v>
      </c>
      <c r="AT110" s="432">
        <v>11556</v>
      </c>
      <c r="AU110" s="432">
        <v>15062</v>
      </c>
      <c r="AV110" s="432">
        <v>15898</v>
      </c>
      <c r="AW110" s="432">
        <v>2814</v>
      </c>
      <c r="AX110" s="432">
        <v>32208</v>
      </c>
      <c r="AY110" s="432">
        <v>4776</v>
      </c>
      <c r="AZ110" s="432">
        <v>45559</v>
      </c>
      <c r="BA110" s="432">
        <v>43336</v>
      </c>
      <c r="BB110" s="432">
        <v>11147</v>
      </c>
      <c r="BC110" s="432">
        <v>7487</v>
      </c>
      <c r="BD110" s="432">
        <v>11356</v>
      </c>
      <c r="BE110" s="432">
        <v>3968</v>
      </c>
      <c r="BF110" s="431"/>
      <c r="BG110" s="432">
        <v>13823</v>
      </c>
      <c r="BH110" s="431"/>
      <c r="BI110" s="431"/>
      <c r="BJ110" s="431"/>
      <c r="BK110" s="431"/>
      <c r="BL110" s="431"/>
      <c r="BM110" s="431"/>
      <c r="BN110" s="431"/>
      <c r="BO110" s="431"/>
      <c r="BP110" s="431"/>
      <c r="BQ110" s="431"/>
      <c r="BR110" s="431"/>
      <c r="BS110" s="431"/>
      <c r="BT110" s="431"/>
      <c r="BU110" s="431"/>
      <c r="BV110" s="431"/>
      <c r="BW110" s="431"/>
      <c r="BX110" s="431"/>
      <c r="BY110" s="431"/>
      <c r="BZ110" s="431"/>
      <c r="CA110" s="431"/>
      <c r="CB110" s="431"/>
      <c r="CC110" s="431"/>
      <c r="CD110" s="431"/>
      <c r="CE110" s="431"/>
      <c r="CF110" s="431"/>
      <c r="CG110" s="431"/>
      <c r="CH110" s="431"/>
      <c r="CI110" s="431"/>
      <c r="CJ110" s="431"/>
      <c r="CK110" s="431"/>
      <c r="CL110" s="431"/>
      <c r="CM110" s="431"/>
      <c r="CN110" s="431"/>
      <c r="CO110" s="431"/>
      <c r="CP110" s="431"/>
      <c r="CQ110" s="431"/>
      <c r="CR110" s="431"/>
      <c r="CS110" s="431"/>
      <c r="CT110" s="431"/>
      <c r="CU110" s="432">
        <v>24622</v>
      </c>
      <c r="CV110" s="431"/>
      <c r="CW110" s="431"/>
      <c r="CX110" s="431"/>
      <c r="CY110" s="431"/>
      <c r="CZ110" s="431"/>
      <c r="DA110" s="432">
        <v>9313</v>
      </c>
      <c r="DB110" s="431"/>
    </row>
    <row r="111" spans="1:106" ht="11.1" customHeight="1" x14ac:dyDescent="0.2">
      <c r="A111" s="430" t="s">
        <v>552</v>
      </c>
      <c r="B111" s="431"/>
      <c r="C111" s="431"/>
      <c r="D111" s="431"/>
      <c r="E111" s="431"/>
      <c r="F111" s="431"/>
      <c r="G111" s="431"/>
      <c r="H111" s="431"/>
      <c r="I111" s="431"/>
      <c r="J111" s="431"/>
      <c r="K111" s="431"/>
      <c r="L111" s="431"/>
      <c r="M111" s="431"/>
      <c r="N111" s="431"/>
      <c r="O111" s="431"/>
      <c r="P111" s="431"/>
      <c r="Q111" s="431"/>
      <c r="R111" s="432">
        <v>2438</v>
      </c>
      <c r="S111" s="431"/>
      <c r="T111" s="431"/>
      <c r="U111" s="431"/>
      <c r="V111" s="431"/>
      <c r="W111" s="431"/>
      <c r="X111" s="431"/>
      <c r="Y111" s="431"/>
      <c r="Z111" s="431"/>
      <c r="AA111" s="431"/>
      <c r="AB111" s="431"/>
      <c r="AC111" s="431"/>
      <c r="AD111" s="431"/>
      <c r="AE111" s="431"/>
      <c r="AF111" s="431"/>
      <c r="AG111" s="431"/>
      <c r="AH111" s="431"/>
      <c r="AI111" s="431"/>
      <c r="AJ111" s="431"/>
      <c r="AK111" s="431"/>
      <c r="AL111" s="431"/>
      <c r="AM111" s="431"/>
      <c r="AN111" s="431"/>
      <c r="AO111" s="431"/>
      <c r="AP111" s="431"/>
      <c r="AQ111" s="431"/>
      <c r="AR111" s="431"/>
      <c r="AS111" s="431"/>
      <c r="AT111" s="431"/>
      <c r="AU111" s="431"/>
      <c r="AV111" s="431"/>
      <c r="AW111" s="431"/>
      <c r="AX111" s="431"/>
      <c r="AY111" s="431"/>
      <c r="AZ111" s="431"/>
      <c r="BA111" s="431"/>
      <c r="BB111" s="431"/>
      <c r="BC111" s="431"/>
      <c r="BD111" s="431"/>
      <c r="BE111" s="431"/>
      <c r="BF111" s="431"/>
      <c r="BG111" s="431"/>
      <c r="BH111" s="431"/>
      <c r="BI111" s="431"/>
      <c r="BJ111" s="431"/>
      <c r="BK111" s="431"/>
      <c r="BL111" s="431"/>
      <c r="BM111" s="431"/>
      <c r="BN111" s="431"/>
      <c r="BO111" s="431"/>
      <c r="BP111" s="431"/>
      <c r="BQ111" s="431"/>
      <c r="BR111" s="431"/>
      <c r="BS111" s="431"/>
      <c r="BT111" s="431"/>
      <c r="BU111" s="431"/>
      <c r="BV111" s="431"/>
      <c r="BW111" s="431"/>
      <c r="BX111" s="431"/>
      <c r="BY111" s="431"/>
      <c r="BZ111" s="431"/>
      <c r="CA111" s="431"/>
      <c r="CB111" s="431"/>
      <c r="CC111" s="431"/>
      <c r="CD111" s="431"/>
      <c r="CE111" s="431"/>
      <c r="CF111" s="431"/>
      <c r="CG111" s="431"/>
      <c r="CH111" s="431"/>
      <c r="CI111" s="431"/>
      <c r="CJ111" s="431"/>
      <c r="CK111" s="431"/>
      <c r="CL111" s="431"/>
      <c r="CM111" s="431"/>
      <c r="CN111" s="431"/>
      <c r="CO111" s="431"/>
      <c r="CP111" s="431"/>
      <c r="CQ111" s="431"/>
      <c r="CR111" s="431"/>
      <c r="CS111" s="431"/>
      <c r="CT111" s="431"/>
      <c r="CU111" s="431"/>
      <c r="CV111" s="431"/>
      <c r="CW111" s="431"/>
      <c r="CX111" s="431"/>
      <c r="CY111" s="431"/>
      <c r="CZ111" s="431"/>
      <c r="DA111" s="431"/>
      <c r="DB111" s="431"/>
    </row>
    <row r="112" spans="1:106" ht="11.1" customHeight="1" x14ac:dyDescent="0.2">
      <c r="A112" s="430" t="s">
        <v>553</v>
      </c>
      <c r="B112" s="432">
        <v>5218</v>
      </c>
      <c r="C112" s="432">
        <v>4297</v>
      </c>
      <c r="D112" s="432">
        <v>2371</v>
      </c>
      <c r="E112" s="432">
        <v>2990</v>
      </c>
      <c r="F112" s="431"/>
      <c r="G112" s="431"/>
      <c r="H112" s="431"/>
      <c r="I112" s="433">
        <v>179</v>
      </c>
      <c r="J112" s="433">
        <v>78</v>
      </c>
      <c r="K112" s="431"/>
      <c r="L112" s="431"/>
      <c r="M112" s="431"/>
      <c r="N112" s="431"/>
      <c r="O112" s="433">
        <v>302</v>
      </c>
      <c r="P112" s="432">
        <v>10624</v>
      </c>
      <c r="Q112" s="431"/>
      <c r="R112" s="432">
        <v>11080</v>
      </c>
      <c r="S112" s="432">
        <v>12281</v>
      </c>
      <c r="T112" s="431"/>
      <c r="U112" s="431"/>
      <c r="V112" s="432">
        <v>11428</v>
      </c>
      <c r="W112" s="431"/>
      <c r="X112" s="432">
        <v>7034</v>
      </c>
      <c r="Y112" s="431"/>
      <c r="Z112" s="432">
        <v>2136</v>
      </c>
      <c r="AA112" s="432">
        <v>5646</v>
      </c>
      <c r="AB112" s="431"/>
      <c r="AC112" s="432">
        <v>1535</v>
      </c>
      <c r="AD112" s="432">
        <v>12253</v>
      </c>
      <c r="AE112" s="432">
        <v>5434</v>
      </c>
      <c r="AF112" s="431"/>
      <c r="AG112" s="432">
        <v>3401</v>
      </c>
      <c r="AH112" s="432">
        <v>1192</v>
      </c>
      <c r="AI112" s="433">
        <v>368</v>
      </c>
      <c r="AJ112" s="432">
        <v>1143</v>
      </c>
      <c r="AK112" s="432">
        <v>3328</v>
      </c>
      <c r="AL112" s="432">
        <v>6457</v>
      </c>
      <c r="AM112" s="432">
        <v>2165</v>
      </c>
      <c r="AN112" s="432">
        <v>2438</v>
      </c>
      <c r="AO112" s="432">
        <v>5340</v>
      </c>
      <c r="AP112" s="432">
        <v>3704</v>
      </c>
      <c r="AQ112" s="433">
        <v>692</v>
      </c>
      <c r="AR112" s="432">
        <v>1710</v>
      </c>
      <c r="AS112" s="432">
        <v>3939</v>
      </c>
      <c r="AT112" s="432">
        <v>8567</v>
      </c>
      <c r="AU112" s="432">
        <v>1483</v>
      </c>
      <c r="AV112" s="432">
        <v>1709</v>
      </c>
      <c r="AW112" s="432">
        <v>1455</v>
      </c>
      <c r="AX112" s="432">
        <v>2319</v>
      </c>
      <c r="AY112" s="432">
        <v>1192</v>
      </c>
      <c r="AZ112" s="432">
        <v>3627</v>
      </c>
      <c r="BA112" s="432">
        <v>1794</v>
      </c>
      <c r="BB112" s="432">
        <v>3662</v>
      </c>
      <c r="BC112" s="432">
        <v>4704</v>
      </c>
      <c r="BD112" s="432">
        <v>2810</v>
      </c>
      <c r="BE112" s="432">
        <v>2150</v>
      </c>
      <c r="BF112" s="433">
        <v>466</v>
      </c>
      <c r="BG112" s="432">
        <v>6563</v>
      </c>
      <c r="BH112" s="433">
        <v>573</v>
      </c>
      <c r="BI112" s="433">
        <v>436</v>
      </c>
      <c r="BJ112" s="431"/>
      <c r="BK112" s="431"/>
      <c r="BL112" s="431"/>
      <c r="BM112" s="431"/>
      <c r="BN112" s="431"/>
      <c r="BO112" s="431"/>
      <c r="BP112" s="431"/>
      <c r="BQ112" s="431"/>
      <c r="BR112" s="431"/>
      <c r="BS112" s="431"/>
      <c r="BT112" s="431"/>
      <c r="BU112" s="431"/>
      <c r="BV112" s="431"/>
      <c r="BW112" s="431"/>
      <c r="BX112" s="431"/>
      <c r="BY112" s="431"/>
      <c r="BZ112" s="431"/>
      <c r="CA112" s="431"/>
      <c r="CB112" s="431"/>
      <c r="CC112" s="431"/>
      <c r="CD112" s="431"/>
      <c r="CE112" s="431"/>
      <c r="CF112" s="431"/>
      <c r="CG112" s="431"/>
      <c r="CH112" s="431"/>
      <c r="CI112" s="431"/>
      <c r="CJ112" s="431"/>
      <c r="CK112" s="431"/>
      <c r="CL112" s="431"/>
      <c r="CM112" s="431"/>
      <c r="CN112" s="431"/>
      <c r="CO112" s="431"/>
      <c r="CP112" s="431"/>
      <c r="CQ112" s="431"/>
      <c r="CR112" s="431"/>
      <c r="CS112" s="433">
        <v>293</v>
      </c>
      <c r="CT112" s="431"/>
      <c r="CU112" s="432">
        <v>3908</v>
      </c>
      <c r="CV112" s="431"/>
      <c r="CW112" s="431"/>
      <c r="CX112" s="431"/>
      <c r="CY112" s="431"/>
      <c r="CZ112" s="431"/>
      <c r="DA112" s="432">
        <v>4068</v>
      </c>
      <c r="DB112" s="433"/>
    </row>
    <row r="113" spans="1:106" ht="11.1" customHeight="1" x14ac:dyDescent="0.2">
      <c r="A113" s="430" t="s">
        <v>554</v>
      </c>
      <c r="B113" s="432">
        <v>3995</v>
      </c>
      <c r="C113" s="431"/>
      <c r="D113" s="431"/>
      <c r="E113" s="432">
        <v>1193</v>
      </c>
      <c r="F113" s="431"/>
      <c r="G113" s="431"/>
      <c r="H113" s="431"/>
      <c r="I113" s="433">
        <v>276</v>
      </c>
      <c r="J113" s="431"/>
      <c r="K113" s="431"/>
      <c r="L113" s="431"/>
      <c r="M113" s="431"/>
      <c r="N113" s="431"/>
      <c r="O113" s="431"/>
      <c r="P113" s="431"/>
      <c r="Q113" s="433">
        <v>2</v>
      </c>
      <c r="R113" s="431"/>
      <c r="S113" s="431"/>
      <c r="T113" s="431"/>
      <c r="U113" s="431"/>
      <c r="V113" s="432">
        <v>1572</v>
      </c>
      <c r="W113" s="431"/>
      <c r="X113" s="431"/>
      <c r="Y113" s="431"/>
      <c r="Z113" s="431"/>
      <c r="AA113" s="431"/>
      <c r="AB113" s="431"/>
      <c r="AC113" s="431"/>
      <c r="AD113" s="433">
        <v>235</v>
      </c>
      <c r="AE113" s="433">
        <v>505</v>
      </c>
      <c r="AF113" s="431"/>
      <c r="AG113" s="431"/>
      <c r="AH113" s="431"/>
      <c r="AI113" s="431"/>
      <c r="AJ113" s="431"/>
      <c r="AK113" s="431"/>
      <c r="AL113" s="431"/>
      <c r="AM113" s="431"/>
      <c r="AN113" s="431"/>
      <c r="AO113" s="431"/>
      <c r="AP113" s="431"/>
      <c r="AQ113" s="431"/>
      <c r="AR113" s="431"/>
      <c r="AS113" s="431"/>
      <c r="AT113" s="431"/>
      <c r="AU113" s="431"/>
      <c r="AV113" s="431"/>
      <c r="AW113" s="431"/>
      <c r="AX113" s="431"/>
      <c r="AY113" s="431"/>
      <c r="AZ113" s="431"/>
      <c r="BA113" s="431"/>
      <c r="BB113" s="431"/>
      <c r="BC113" s="431"/>
      <c r="BD113" s="431"/>
      <c r="BE113" s="431"/>
      <c r="BF113" s="431"/>
      <c r="BG113" s="431"/>
      <c r="BH113" s="431"/>
      <c r="BI113" s="431"/>
      <c r="BJ113" s="431"/>
      <c r="BK113" s="431"/>
      <c r="BL113" s="431"/>
      <c r="BM113" s="431"/>
      <c r="BN113" s="431"/>
      <c r="BO113" s="431"/>
      <c r="BP113" s="431"/>
      <c r="BQ113" s="431"/>
      <c r="BR113" s="431"/>
      <c r="BS113" s="431"/>
      <c r="BT113" s="431"/>
      <c r="BU113" s="431"/>
      <c r="BV113" s="431"/>
      <c r="BW113" s="431"/>
      <c r="BX113" s="431"/>
      <c r="BY113" s="431"/>
      <c r="BZ113" s="431"/>
      <c r="CA113" s="431"/>
      <c r="CB113" s="431"/>
      <c r="CC113" s="431"/>
      <c r="CD113" s="431"/>
      <c r="CE113" s="431"/>
      <c r="CF113" s="431"/>
      <c r="CG113" s="431"/>
      <c r="CH113" s="431"/>
      <c r="CI113" s="431"/>
      <c r="CJ113" s="431"/>
      <c r="CK113" s="431"/>
      <c r="CL113" s="431"/>
      <c r="CM113" s="431"/>
      <c r="CN113" s="431"/>
      <c r="CO113" s="431"/>
      <c r="CP113" s="431"/>
      <c r="CQ113" s="431"/>
      <c r="CR113" s="431"/>
      <c r="CS113" s="431"/>
      <c r="CT113" s="431"/>
      <c r="CU113" s="431"/>
      <c r="CV113" s="431"/>
      <c r="CW113" s="431"/>
      <c r="CX113" s="431"/>
      <c r="CY113" s="431"/>
      <c r="CZ113" s="431"/>
      <c r="DA113" s="431"/>
      <c r="DB113" s="433"/>
    </row>
    <row r="114" spans="1:106" ht="11.1" customHeight="1" x14ac:dyDescent="0.2">
      <c r="A114" s="430" t="s">
        <v>555</v>
      </c>
      <c r="B114" s="432">
        <v>4699</v>
      </c>
      <c r="C114" s="431"/>
      <c r="D114" s="431"/>
      <c r="E114" s="433">
        <v>350</v>
      </c>
      <c r="F114" s="431"/>
      <c r="G114" s="431"/>
      <c r="H114" s="431"/>
      <c r="I114" s="431"/>
      <c r="J114" s="431"/>
      <c r="K114" s="431"/>
      <c r="L114" s="431"/>
      <c r="M114" s="431"/>
      <c r="N114" s="431"/>
      <c r="O114" s="431"/>
      <c r="P114" s="432">
        <v>1693</v>
      </c>
      <c r="Q114" s="433">
        <v>2</v>
      </c>
      <c r="R114" s="433">
        <v>130</v>
      </c>
      <c r="S114" s="432">
        <v>3261</v>
      </c>
      <c r="T114" s="431"/>
      <c r="U114" s="431"/>
      <c r="V114" s="431"/>
      <c r="W114" s="431"/>
      <c r="X114" s="431"/>
      <c r="Y114" s="431"/>
      <c r="Z114" s="433">
        <v>47</v>
      </c>
      <c r="AA114" s="431"/>
      <c r="AB114" s="431"/>
      <c r="AC114" s="433">
        <v>1</v>
      </c>
      <c r="AD114" s="433">
        <v>397</v>
      </c>
      <c r="AE114" s="433">
        <v>128</v>
      </c>
      <c r="AF114" s="431"/>
      <c r="AG114" s="431"/>
      <c r="AH114" s="431"/>
      <c r="AI114" s="431"/>
      <c r="AJ114" s="431"/>
      <c r="AK114" s="431"/>
      <c r="AL114" s="431"/>
      <c r="AM114" s="431"/>
      <c r="AN114" s="431"/>
      <c r="AO114" s="431"/>
      <c r="AP114" s="431"/>
      <c r="AQ114" s="431"/>
      <c r="AR114" s="431"/>
      <c r="AS114" s="431"/>
      <c r="AT114" s="431"/>
      <c r="AU114" s="431"/>
      <c r="AV114" s="431"/>
      <c r="AW114" s="431"/>
      <c r="AX114" s="431"/>
      <c r="AY114" s="431"/>
      <c r="AZ114" s="431"/>
      <c r="BA114" s="431"/>
      <c r="BB114" s="431"/>
      <c r="BC114" s="431"/>
      <c r="BD114" s="431"/>
      <c r="BE114" s="431"/>
      <c r="BF114" s="431"/>
      <c r="BG114" s="431"/>
      <c r="BH114" s="431"/>
      <c r="BI114" s="431"/>
      <c r="BJ114" s="431"/>
      <c r="BK114" s="431"/>
      <c r="BL114" s="431"/>
      <c r="BM114" s="431"/>
      <c r="BN114" s="431"/>
      <c r="BO114" s="431"/>
      <c r="BP114" s="431"/>
      <c r="BQ114" s="431"/>
      <c r="BR114" s="431"/>
      <c r="BS114" s="431"/>
      <c r="BT114" s="431"/>
      <c r="BU114" s="431"/>
      <c r="BV114" s="431"/>
      <c r="BW114" s="431"/>
      <c r="BX114" s="431"/>
      <c r="BY114" s="431"/>
      <c r="BZ114" s="431"/>
      <c r="CA114" s="431"/>
      <c r="CB114" s="431"/>
      <c r="CC114" s="431"/>
      <c r="CD114" s="431"/>
      <c r="CE114" s="431"/>
      <c r="CF114" s="431"/>
      <c r="CG114" s="431"/>
      <c r="CH114" s="431"/>
      <c r="CI114" s="431"/>
      <c r="CJ114" s="431"/>
      <c r="CK114" s="431"/>
      <c r="CL114" s="431"/>
      <c r="CM114" s="431"/>
      <c r="CN114" s="431"/>
      <c r="CO114" s="431"/>
      <c r="CP114" s="431"/>
      <c r="CQ114" s="431"/>
      <c r="CR114" s="431"/>
      <c r="CS114" s="431"/>
      <c r="CT114" s="431"/>
      <c r="CU114" s="431"/>
      <c r="CV114" s="431"/>
      <c r="CW114" s="431"/>
      <c r="CX114" s="431"/>
      <c r="CY114" s="431"/>
      <c r="CZ114" s="431"/>
      <c r="DA114" s="431"/>
      <c r="DB114" s="431"/>
    </row>
    <row r="115" spans="1:106" ht="11.1" customHeight="1" x14ac:dyDescent="0.2">
      <c r="A115" s="430" t="s">
        <v>556</v>
      </c>
      <c r="B115" s="431"/>
      <c r="C115" s="431"/>
      <c r="D115" s="431"/>
      <c r="E115" s="431"/>
      <c r="F115" s="431"/>
      <c r="G115" s="431"/>
      <c r="H115" s="431"/>
      <c r="I115" s="431"/>
      <c r="J115" s="431"/>
      <c r="K115" s="431"/>
      <c r="L115" s="431"/>
      <c r="M115" s="431"/>
      <c r="N115" s="431"/>
      <c r="O115" s="431"/>
      <c r="P115" s="432">
        <v>1759</v>
      </c>
      <c r="Q115" s="431"/>
      <c r="R115" s="431"/>
      <c r="S115" s="431"/>
      <c r="T115" s="431"/>
      <c r="U115" s="431"/>
      <c r="V115" s="431"/>
      <c r="W115" s="431"/>
      <c r="X115" s="431"/>
      <c r="Y115" s="431"/>
      <c r="Z115" s="431"/>
      <c r="AA115" s="431"/>
      <c r="AB115" s="431"/>
      <c r="AC115" s="432">
        <v>1281</v>
      </c>
      <c r="AD115" s="432">
        <v>1778</v>
      </c>
      <c r="AE115" s="432">
        <v>2459</v>
      </c>
      <c r="AF115" s="431"/>
      <c r="AG115" s="432">
        <v>1159</v>
      </c>
      <c r="AH115" s="431"/>
      <c r="AI115" s="432">
        <v>4415</v>
      </c>
      <c r="AJ115" s="431"/>
      <c r="AK115" s="432">
        <v>6715</v>
      </c>
      <c r="AL115" s="431"/>
      <c r="AM115" s="432">
        <v>5137</v>
      </c>
      <c r="AN115" s="431"/>
      <c r="AO115" s="432">
        <v>7528</v>
      </c>
      <c r="AP115" s="431"/>
      <c r="AQ115" s="431"/>
      <c r="AR115" s="432">
        <v>1604</v>
      </c>
      <c r="AS115" s="431"/>
      <c r="AT115" s="432">
        <v>16001</v>
      </c>
      <c r="AU115" s="431"/>
      <c r="AV115" s="431"/>
      <c r="AW115" s="432">
        <v>8421</v>
      </c>
      <c r="AX115" s="431"/>
      <c r="AY115" s="433">
        <v>4</v>
      </c>
      <c r="AZ115" s="431"/>
      <c r="BA115" s="432">
        <v>3635</v>
      </c>
      <c r="BB115" s="432">
        <v>3231</v>
      </c>
      <c r="BC115" s="431"/>
      <c r="BD115" s="431"/>
      <c r="BE115" s="431"/>
      <c r="BF115" s="431"/>
      <c r="BG115" s="431"/>
      <c r="BH115" s="431"/>
      <c r="BI115" s="431"/>
      <c r="BJ115" s="431"/>
      <c r="BK115" s="431"/>
      <c r="BL115" s="431"/>
      <c r="BM115" s="431"/>
      <c r="BN115" s="431"/>
      <c r="BO115" s="431"/>
      <c r="BP115" s="431"/>
      <c r="BQ115" s="431"/>
      <c r="BR115" s="431"/>
      <c r="BS115" s="431"/>
      <c r="BT115" s="431"/>
      <c r="BU115" s="431"/>
      <c r="BV115" s="431"/>
      <c r="BW115" s="431"/>
      <c r="BX115" s="431"/>
      <c r="BY115" s="431"/>
      <c r="BZ115" s="431"/>
      <c r="CA115" s="431"/>
      <c r="CB115" s="431"/>
      <c r="CC115" s="431"/>
      <c r="CD115" s="431"/>
      <c r="CE115" s="431"/>
      <c r="CF115" s="431"/>
      <c r="CG115" s="431"/>
      <c r="CH115" s="431"/>
      <c r="CI115" s="431"/>
      <c r="CJ115" s="431"/>
      <c r="CK115" s="431"/>
      <c r="CL115" s="431"/>
      <c r="CM115" s="431"/>
      <c r="CN115" s="431"/>
      <c r="CO115" s="431"/>
      <c r="CP115" s="431"/>
      <c r="CQ115" s="431"/>
      <c r="CR115" s="431"/>
      <c r="CS115" s="431"/>
      <c r="CT115" s="431"/>
      <c r="CU115" s="431"/>
      <c r="CV115" s="431"/>
      <c r="CW115" s="431"/>
      <c r="CX115" s="431"/>
      <c r="CY115" s="431"/>
      <c r="CZ115" s="431"/>
      <c r="DA115" s="431"/>
      <c r="DB115" s="431"/>
    </row>
    <row r="116" spans="1:106" ht="11.1" customHeight="1" x14ac:dyDescent="0.2">
      <c r="A116" s="430" t="s">
        <v>557</v>
      </c>
      <c r="B116" s="431"/>
      <c r="C116" s="433">
        <v>951</v>
      </c>
      <c r="D116" s="433">
        <v>39</v>
      </c>
      <c r="E116" s="431"/>
      <c r="F116" s="431"/>
      <c r="G116" s="431"/>
      <c r="H116" s="431"/>
      <c r="I116" s="432">
        <v>24418</v>
      </c>
      <c r="J116" s="432">
        <v>14958</v>
      </c>
      <c r="K116" s="431"/>
      <c r="L116" s="431"/>
      <c r="M116" s="431"/>
      <c r="N116" s="431"/>
      <c r="O116" s="431"/>
      <c r="P116" s="432">
        <v>3014</v>
      </c>
      <c r="Q116" s="431"/>
      <c r="R116" s="432">
        <v>2462</v>
      </c>
      <c r="S116" s="431"/>
      <c r="T116" s="431"/>
      <c r="U116" s="431"/>
      <c r="V116" s="433">
        <v>567</v>
      </c>
      <c r="W116" s="431"/>
      <c r="X116" s="431"/>
      <c r="Y116" s="431"/>
      <c r="Z116" s="432">
        <v>1201</v>
      </c>
      <c r="AA116" s="431"/>
      <c r="AB116" s="431"/>
      <c r="AC116" s="431"/>
      <c r="AD116" s="432">
        <v>6601</v>
      </c>
      <c r="AE116" s="432">
        <v>1370</v>
      </c>
      <c r="AF116" s="431"/>
      <c r="AG116" s="432">
        <v>1983</v>
      </c>
      <c r="AH116" s="432">
        <v>1010</v>
      </c>
      <c r="AI116" s="431"/>
      <c r="AJ116" s="431"/>
      <c r="AK116" s="433">
        <v>356</v>
      </c>
      <c r="AL116" s="433">
        <v>980</v>
      </c>
      <c r="AM116" s="433">
        <v>56</v>
      </c>
      <c r="AN116" s="433">
        <v>737</v>
      </c>
      <c r="AO116" s="432">
        <v>2397</v>
      </c>
      <c r="AP116" s="433">
        <v>601</v>
      </c>
      <c r="AQ116" s="433">
        <v>500</v>
      </c>
      <c r="AR116" s="432">
        <v>1720</v>
      </c>
      <c r="AS116" s="433">
        <v>799</v>
      </c>
      <c r="AT116" s="432">
        <v>2607</v>
      </c>
      <c r="AU116" s="432">
        <v>1388</v>
      </c>
      <c r="AV116" s="433">
        <v>478</v>
      </c>
      <c r="AW116" s="432">
        <v>1448</v>
      </c>
      <c r="AX116" s="433">
        <v>628</v>
      </c>
      <c r="AY116" s="433">
        <v>409</v>
      </c>
      <c r="AZ116" s="432">
        <v>1542</v>
      </c>
      <c r="BA116" s="432">
        <v>1496</v>
      </c>
      <c r="BB116" s="433">
        <v>864</v>
      </c>
      <c r="BC116" s="433">
        <v>159</v>
      </c>
      <c r="BD116" s="431"/>
      <c r="BE116" s="433">
        <v>817</v>
      </c>
      <c r="BF116" s="431"/>
      <c r="BG116" s="432">
        <v>3560</v>
      </c>
      <c r="BH116" s="431"/>
      <c r="BI116" s="431"/>
      <c r="BJ116" s="431"/>
      <c r="BK116" s="431"/>
      <c r="BL116" s="431"/>
      <c r="BM116" s="431"/>
      <c r="BN116" s="431"/>
      <c r="BO116" s="431"/>
      <c r="BP116" s="431"/>
      <c r="BQ116" s="431"/>
      <c r="BR116" s="431"/>
      <c r="BS116" s="431"/>
      <c r="BT116" s="431"/>
      <c r="BU116" s="431"/>
      <c r="BV116" s="431"/>
      <c r="BW116" s="431"/>
      <c r="BX116" s="431"/>
      <c r="BY116" s="431"/>
      <c r="BZ116" s="431"/>
      <c r="CA116" s="431"/>
      <c r="CB116" s="431"/>
      <c r="CC116" s="431"/>
      <c r="CD116" s="431"/>
      <c r="CE116" s="431"/>
      <c r="CF116" s="431"/>
      <c r="CG116" s="431"/>
      <c r="CH116" s="431"/>
      <c r="CI116" s="431"/>
      <c r="CJ116" s="431"/>
      <c r="CK116" s="431"/>
      <c r="CL116" s="431"/>
      <c r="CM116" s="431"/>
      <c r="CN116" s="431"/>
      <c r="CO116" s="431"/>
      <c r="CP116" s="431"/>
      <c r="CQ116" s="431"/>
      <c r="CR116" s="431"/>
      <c r="CS116" s="431"/>
      <c r="CT116" s="431"/>
      <c r="CU116" s="431"/>
      <c r="CV116" s="431"/>
      <c r="CW116" s="431"/>
      <c r="CX116" s="431"/>
      <c r="CY116" s="431"/>
      <c r="CZ116" s="431"/>
      <c r="DA116" s="431"/>
      <c r="DB116" s="432"/>
    </row>
    <row r="117" spans="1:106" ht="11.1" customHeight="1" x14ac:dyDescent="0.2">
      <c r="A117" s="430" t="s">
        <v>558</v>
      </c>
      <c r="B117" s="432">
        <v>3976</v>
      </c>
      <c r="C117" s="432">
        <v>4254</v>
      </c>
      <c r="D117" s="433">
        <v>685</v>
      </c>
      <c r="E117" s="432">
        <v>3285</v>
      </c>
      <c r="F117" s="431"/>
      <c r="G117" s="431"/>
      <c r="H117" s="431"/>
      <c r="I117" s="433">
        <v>105</v>
      </c>
      <c r="J117" s="431"/>
      <c r="K117" s="431"/>
      <c r="L117" s="431"/>
      <c r="M117" s="431"/>
      <c r="N117" s="431"/>
      <c r="O117" s="433">
        <v>178</v>
      </c>
      <c r="P117" s="432">
        <v>8908</v>
      </c>
      <c r="Q117" s="431"/>
      <c r="R117" s="432">
        <v>13841</v>
      </c>
      <c r="S117" s="432">
        <v>9105</v>
      </c>
      <c r="T117" s="431"/>
      <c r="U117" s="431"/>
      <c r="V117" s="432">
        <v>10169</v>
      </c>
      <c r="W117" s="431"/>
      <c r="X117" s="432">
        <v>4794</v>
      </c>
      <c r="Y117" s="431"/>
      <c r="Z117" s="432">
        <v>3975</v>
      </c>
      <c r="AA117" s="432">
        <v>3277</v>
      </c>
      <c r="AB117" s="431"/>
      <c r="AC117" s="432">
        <v>2055</v>
      </c>
      <c r="AD117" s="432">
        <v>10301</v>
      </c>
      <c r="AE117" s="432">
        <v>4429</v>
      </c>
      <c r="AF117" s="431"/>
      <c r="AG117" s="432">
        <v>2307</v>
      </c>
      <c r="AH117" s="432">
        <v>1424</v>
      </c>
      <c r="AI117" s="431"/>
      <c r="AJ117" s="433">
        <v>205</v>
      </c>
      <c r="AK117" s="432">
        <v>2358</v>
      </c>
      <c r="AL117" s="432">
        <v>3342</v>
      </c>
      <c r="AM117" s="431"/>
      <c r="AN117" s="432">
        <v>3202</v>
      </c>
      <c r="AO117" s="432">
        <v>6751</v>
      </c>
      <c r="AP117" s="432">
        <v>2614</v>
      </c>
      <c r="AQ117" s="433">
        <v>587</v>
      </c>
      <c r="AR117" s="432">
        <v>1128</v>
      </c>
      <c r="AS117" s="432">
        <v>1295</v>
      </c>
      <c r="AT117" s="432">
        <v>6898</v>
      </c>
      <c r="AU117" s="432">
        <v>1155</v>
      </c>
      <c r="AV117" s="432">
        <v>1787</v>
      </c>
      <c r="AW117" s="432">
        <v>2054</v>
      </c>
      <c r="AX117" s="432">
        <v>1778</v>
      </c>
      <c r="AY117" s="432">
        <v>1046</v>
      </c>
      <c r="AZ117" s="432">
        <v>8055</v>
      </c>
      <c r="BA117" s="432">
        <v>3152</v>
      </c>
      <c r="BB117" s="432">
        <v>2028</v>
      </c>
      <c r="BC117" s="432">
        <v>3496</v>
      </c>
      <c r="BD117" s="433">
        <v>712</v>
      </c>
      <c r="BE117" s="433">
        <v>838</v>
      </c>
      <c r="BF117" s="433">
        <v>242</v>
      </c>
      <c r="BG117" s="432">
        <v>6873</v>
      </c>
      <c r="BH117" s="433">
        <v>132</v>
      </c>
      <c r="BI117" s="433">
        <v>70</v>
      </c>
      <c r="BJ117" s="431"/>
      <c r="BK117" s="431"/>
      <c r="BL117" s="431"/>
      <c r="BM117" s="431"/>
      <c r="BN117" s="431"/>
      <c r="BO117" s="431"/>
      <c r="BP117" s="431"/>
      <c r="BQ117" s="431"/>
      <c r="BR117" s="431"/>
      <c r="BS117" s="431"/>
      <c r="BT117" s="431"/>
      <c r="BU117" s="431"/>
      <c r="BV117" s="431"/>
      <c r="BW117" s="431"/>
      <c r="BX117" s="431"/>
      <c r="BY117" s="431"/>
      <c r="BZ117" s="431"/>
      <c r="CA117" s="431"/>
      <c r="CB117" s="431"/>
      <c r="CC117" s="431"/>
      <c r="CD117" s="431"/>
      <c r="CE117" s="431"/>
      <c r="CF117" s="431"/>
      <c r="CG117" s="431"/>
      <c r="CH117" s="431"/>
      <c r="CI117" s="431"/>
      <c r="CJ117" s="431"/>
      <c r="CK117" s="431"/>
      <c r="CL117" s="431"/>
      <c r="CM117" s="431"/>
      <c r="CN117" s="431"/>
      <c r="CO117" s="431"/>
      <c r="CP117" s="431"/>
      <c r="CQ117" s="431"/>
      <c r="CR117" s="431"/>
      <c r="CS117" s="433">
        <v>70</v>
      </c>
      <c r="CT117" s="431"/>
      <c r="CU117" s="432">
        <v>3652</v>
      </c>
      <c r="CV117" s="431"/>
      <c r="CW117" s="431"/>
      <c r="CX117" s="431"/>
      <c r="CY117" s="431"/>
      <c r="CZ117" s="431"/>
      <c r="DA117" s="432">
        <v>2391</v>
      </c>
      <c r="DB117" s="433"/>
    </row>
    <row r="118" spans="1:106" ht="11.1" customHeight="1" x14ac:dyDescent="0.2">
      <c r="A118" s="430" t="s">
        <v>559</v>
      </c>
      <c r="B118" s="432">
        <v>19753</v>
      </c>
      <c r="C118" s="432">
        <v>7975</v>
      </c>
      <c r="D118" s="433">
        <v>621</v>
      </c>
      <c r="E118" s="432">
        <v>7587</v>
      </c>
      <c r="F118" s="431"/>
      <c r="G118" s="431"/>
      <c r="H118" s="431"/>
      <c r="I118" s="431"/>
      <c r="J118" s="431"/>
      <c r="K118" s="431"/>
      <c r="L118" s="431"/>
      <c r="M118" s="431"/>
      <c r="N118" s="431"/>
      <c r="O118" s="433">
        <v>602</v>
      </c>
      <c r="P118" s="432">
        <v>11672</v>
      </c>
      <c r="Q118" s="431"/>
      <c r="R118" s="432">
        <v>17121</v>
      </c>
      <c r="S118" s="432">
        <v>6412</v>
      </c>
      <c r="T118" s="431"/>
      <c r="U118" s="431"/>
      <c r="V118" s="432">
        <v>8718</v>
      </c>
      <c r="W118" s="431"/>
      <c r="X118" s="432">
        <v>9752</v>
      </c>
      <c r="Y118" s="431"/>
      <c r="Z118" s="432">
        <v>7450</v>
      </c>
      <c r="AA118" s="432">
        <v>2085</v>
      </c>
      <c r="AB118" s="431"/>
      <c r="AC118" s="432">
        <v>2090</v>
      </c>
      <c r="AD118" s="432">
        <v>18491</v>
      </c>
      <c r="AE118" s="432">
        <v>8060</v>
      </c>
      <c r="AF118" s="431"/>
      <c r="AG118" s="432">
        <v>5673</v>
      </c>
      <c r="AH118" s="433">
        <v>815</v>
      </c>
      <c r="AI118" s="432">
        <v>1503</v>
      </c>
      <c r="AJ118" s="432">
        <v>1824</v>
      </c>
      <c r="AK118" s="432">
        <v>5981</v>
      </c>
      <c r="AL118" s="432">
        <v>4638</v>
      </c>
      <c r="AM118" s="433">
        <v>878</v>
      </c>
      <c r="AN118" s="432">
        <v>3243</v>
      </c>
      <c r="AO118" s="432">
        <v>6832</v>
      </c>
      <c r="AP118" s="432">
        <v>3454</v>
      </c>
      <c r="AQ118" s="432">
        <v>3195</v>
      </c>
      <c r="AR118" s="432">
        <v>1468</v>
      </c>
      <c r="AS118" s="433">
        <v>138</v>
      </c>
      <c r="AT118" s="432">
        <v>9524</v>
      </c>
      <c r="AU118" s="432">
        <v>1128</v>
      </c>
      <c r="AV118" s="432">
        <v>1471</v>
      </c>
      <c r="AW118" s="432">
        <v>4538</v>
      </c>
      <c r="AX118" s="432">
        <v>1825</v>
      </c>
      <c r="AY118" s="432">
        <v>1722</v>
      </c>
      <c r="AZ118" s="432">
        <v>9288</v>
      </c>
      <c r="BA118" s="432">
        <v>7936</v>
      </c>
      <c r="BB118" s="432">
        <v>3004</v>
      </c>
      <c r="BC118" s="432">
        <v>3265</v>
      </c>
      <c r="BD118" s="432">
        <v>1145</v>
      </c>
      <c r="BE118" s="432">
        <v>2866</v>
      </c>
      <c r="BF118" s="433">
        <v>809</v>
      </c>
      <c r="BG118" s="432">
        <v>8594</v>
      </c>
      <c r="BH118" s="433">
        <v>663</v>
      </c>
      <c r="BI118" s="433">
        <v>610</v>
      </c>
      <c r="BJ118" s="431"/>
      <c r="BK118" s="431"/>
      <c r="BL118" s="431"/>
      <c r="BM118" s="431"/>
      <c r="BN118" s="431"/>
      <c r="BO118" s="431"/>
      <c r="BP118" s="431"/>
      <c r="BQ118" s="431"/>
      <c r="BR118" s="431"/>
      <c r="BS118" s="431"/>
      <c r="BT118" s="431"/>
      <c r="BU118" s="431"/>
      <c r="BV118" s="431"/>
      <c r="BW118" s="431"/>
      <c r="BX118" s="431"/>
      <c r="BY118" s="431"/>
      <c r="BZ118" s="431"/>
      <c r="CA118" s="431"/>
      <c r="CB118" s="431"/>
      <c r="CC118" s="431"/>
      <c r="CD118" s="431"/>
      <c r="CE118" s="431"/>
      <c r="CF118" s="431"/>
      <c r="CG118" s="431"/>
      <c r="CH118" s="431"/>
      <c r="CI118" s="431"/>
      <c r="CJ118" s="431"/>
      <c r="CK118" s="431"/>
      <c r="CL118" s="431"/>
      <c r="CM118" s="431"/>
      <c r="CN118" s="431"/>
      <c r="CO118" s="431"/>
      <c r="CP118" s="431"/>
      <c r="CQ118" s="431"/>
      <c r="CR118" s="431"/>
      <c r="CS118" s="433">
        <v>216</v>
      </c>
      <c r="CT118" s="431"/>
      <c r="CU118" s="432">
        <v>2876</v>
      </c>
      <c r="CV118" s="431"/>
      <c r="CW118" s="431"/>
      <c r="CX118" s="431"/>
      <c r="CY118" s="431"/>
      <c r="CZ118" s="431"/>
      <c r="DA118" s="432">
        <v>4721</v>
      </c>
      <c r="DB118" s="431"/>
    </row>
    <row r="119" spans="1:106" ht="11.1" customHeight="1" x14ac:dyDescent="0.2">
      <c r="A119" s="430" t="s">
        <v>560</v>
      </c>
      <c r="B119" s="431"/>
      <c r="C119" s="431"/>
      <c r="D119" s="431"/>
      <c r="E119" s="432">
        <v>2109</v>
      </c>
      <c r="F119" s="431"/>
      <c r="G119" s="431"/>
      <c r="H119" s="431"/>
      <c r="I119" s="431"/>
      <c r="J119" s="431"/>
      <c r="K119" s="431"/>
      <c r="L119" s="431"/>
      <c r="M119" s="431"/>
      <c r="N119" s="431"/>
      <c r="O119" s="432">
        <v>2487</v>
      </c>
      <c r="P119" s="431"/>
      <c r="Q119" s="431"/>
      <c r="R119" s="431"/>
      <c r="S119" s="432">
        <v>610753</v>
      </c>
      <c r="T119" s="431"/>
      <c r="U119" s="431"/>
      <c r="V119" s="431"/>
      <c r="W119" s="433">
        <v>303</v>
      </c>
      <c r="X119" s="432">
        <v>182671</v>
      </c>
      <c r="Y119" s="431"/>
      <c r="Z119" s="431"/>
      <c r="AA119" s="432">
        <v>60789</v>
      </c>
      <c r="AB119" s="431"/>
      <c r="AC119" s="432">
        <v>20360</v>
      </c>
      <c r="AD119" s="432">
        <v>75383</v>
      </c>
      <c r="AE119" s="432">
        <v>52836</v>
      </c>
      <c r="AF119" s="431"/>
      <c r="AG119" s="432">
        <v>19146</v>
      </c>
      <c r="AH119" s="432">
        <v>8278</v>
      </c>
      <c r="AI119" s="432">
        <v>6654</v>
      </c>
      <c r="AJ119" s="432">
        <v>8168</v>
      </c>
      <c r="AK119" s="432">
        <v>41890</v>
      </c>
      <c r="AL119" s="432">
        <v>26823</v>
      </c>
      <c r="AM119" s="432">
        <v>5709</v>
      </c>
      <c r="AN119" s="432">
        <v>19132</v>
      </c>
      <c r="AO119" s="432">
        <v>34532</v>
      </c>
      <c r="AP119" s="432">
        <v>20154</v>
      </c>
      <c r="AQ119" s="432">
        <v>6568</v>
      </c>
      <c r="AR119" s="432">
        <v>18160</v>
      </c>
      <c r="AS119" s="432">
        <v>11155</v>
      </c>
      <c r="AT119" s="432">
        <v>102062</v>
      </c>
      <c r="AU119" s="432">
        <v>14596</v>
      </c>
      <c r="AV119" s="432">
        <v>15653</v>
      </c>
      <c r="AW119" s="432">
        <v>15628</v>
      </c>
      <c r="AX119" s="432">
        <v>30585</v>
      </c>
      <c r="AY119" s="432">
        <v>4228</v>
      </c>
      <c r="AZ119" s="432">
        <v>62088</v>
      </c>
      <c r="BA119" s="432">
        <v>49280</v>
      </c>
      <c r="BB119" s="432">
        <v>13651</v>
      </c>
      <c r="BC119" s="432">
        <v>18398</v>
      </c>
      <c r="BD119" s="432">
        <v>6456</v>
      </c>
      <c r="BE119" s="432">
        <v>9806</v>
      </c>
      <c r="BF119" s="433">
        <v>482</v>
      </c>
      <c r="BG119" s="431"/>
      <c r="BH119" s="431"/>
      <c r="BI119" s="431"/>
      <c r="BJ119" s="431"/>
      <c r="BK119" s="431"/>
      <c r="BL119" s="431"/>
      <c r="BM119" s="431"/>
      <c r="BN119" s="431"/>
      <c r="BO119" s="431"/>
      <c r="BP119" s="431"/>
      <c r="BQ119" s="431"/>
      <c r="BR119" s="431"/>
      <c r="BS119" s="431"/>
      <c r="BT119" s="431"/>
      <c r="BU119" s="431"/>
      <c r="BV119" s="431"/>
      <c r="BW119" s="431"/>
      <c r="BX119" s="431"/>
      <c r="BY119" s="431"/>
      <c r="BZ119" s="431"/>
      <c r="CA119" s="431"/>
      <c r="CB119" s="431"/>
      <c r="CC119" s="431"/>
      <c r="CD119" s="431"/>
      <c r="CE119" s="431"/>
      <c r="CF119" s="431"/>
      <c r="CG119" s="431"/>
      <c r="CH119" s="431"/>
      <c r="CI119" s="431"/>
      <c r="CJ119" s="431"/>
      <c r="CK119" s="431"/>
      <c r="CL119" s="431"/>
      <c r="CM119" s="431"/>
      <c r="CN119" s="431"/>
      <c r="CO119" s="431"/>
      <c r="CP119" s="431"/>
      <c r="CQ119" s="431"/>
      <c r="CR119" s="431"/>
      <c r="CS119" s="431"/>
      <c r="CT119" s="431"/>
      <c r="CU119" s="432">
        <v>34640</v>
      </c>
      <c r="CV119" s="431"/>
      <c r="CW119" s="431"/>
      <c r="CX119" s="431"/>
      <c r="CY119" s="431"/>
      <c r="CZ119" s="431"/>
      <c r="DA119" s="431"/>
      <c r="DB119" s="431"/>
    </row>
    <row r="120" spans="1:106" ht="11.1" customHeight="1" x14ac:dyDescent="0.2">
      <c r="A120" s="430" t="s">
        <v>561</v>
      </c>
      <c r="B120" s="432">
        <v>1499</v>
      </c>
      <c r="C120" s="432">
        <v>13250</v>
      </c>
      <c r="D120" s="431"/>
      <c r="E120" s="432">
        <v>1612</v>
      </c>
      <c r="F120" s="431"/>
      <c r="G120" s="431"/>
      <c r="H120" s="431"/>
      <c r="I120" s="431"/>
      <c r="J120" s="431"/>
      <c r="K120" s="431"/>
      <c r="L120" s="431"/>
      <c r="M120" s="431"/>
      <c r="N120" s="431"/>
      <c r="O120" s="431"/>
      <c r="P120" s="432">
        <v>1328</v>
      </c>
      <c r="Q120" s="431"/>
      <c r="R120" s="433">
        <v>268</v>
      </c>
      <c r="S120" s="432">
        <v>3494</v>
      </c>
      <c r="T120" s="431"/>
      <c r="U120" s="431"/>
      <c r="V120" s="431"/>
      <c r="W120" s="431"/>
      <c r="X120" s="431"/>
      <c r="Y120" s="431"/>
      <c r="Z120" s="431"/>
      <c r="AA120" s="431"/>
      <c r="AB120" s="431"/>
      <c r="AC120" s="431"/>
      <c r="AD120" s="433">
        <v>17</v>
      </c>
      <c r="AE120" s="433">
        <v>406</v>
      </c>
      <c r="AF120" s="431"/>
      <c r="AG120" s="431"/>
      <c r="AH120" s="431"/>
      <c r="AI120" s="431"/>
      <c r="AJ120" s="431"/>
      <c r="AK120" s="431"/>
      <c r="AL120" s="431"/>
      <c r="AM120" s="431"/>
      <c r="AN120" s="431"/>
      <c r="AO120" s="431"/>
      <c r="AP120" s="431"/>
      <c r="AQ120" s="431"/>
      <c r="AR120" s="431"/>
      <c r="AS120" s="431"/>
      <c r="AT120" s="431"/>
      <c r="AU120" s="431"/>
      <c r="AV120" s="431"/>
      <c r="AW120" s="431"/>
      <c r="AX120" s="431"/>
      <c r="AY120" s="431"/>
      <c r="AZ120" s="431"/>
      <c r="BA120" s="431"/>
      <c r="BB120" s="431"/>
      <c r="BC120" s="431"/>
      <c r="BD120" s="431"/>
      <c r="BE120" s="431"/>
      <c r="BF120" s="431"/>
      <c r="BG120" s="433">
        <v>526</v>
      </c>
      <c r="BH120" s="431"/>
      <c r="BI120" s="431"/>
      <c r="BJ120" s="431"/>
      <c r="BK120" s="431"/>
      <c r="BL120" s="431"/>
      <c r="BM120" s="431"/>
      <c r="BN120" s="431"/>
      <c r="BO120" s="431"/>
      <c r="BP120" s="431"/>
      <c r="BQ120" s="431"/>
      <c r="BR120" s="431"/>
      <c r="BS120" s="431"/>
      <c r="BT120" s="431"/>
      <c r="BU120" s="431"/>
      <c r="BV120" s="431"/>
      <c r="BW120" s="431"/>
      <c r="BX120" s="431"/>
      <c r="BY120" s="431"/>
      <c r="BZ120" s="431"/>
      <c r="CA120" s="431"/>
      <c r="CB120" s="431"/>
      <c r="CC120" s="431"/>
      <c r="CD120" s="431"/>
      <c r="CE120" s="431"/>
      <c r="CF120" s="431"/>
      <c r="CG120" s="431"/>
      <c r="CH120" s="431"/>
      <c r="CI120" s="431"/>
      <c r="CJ120" s="431"/>
      <c r="CK120" s="431"/>
      <c r="CL120" s="431"/>
      <c r="CM120" s="431"/>
      <c r="CN120" s="431"/>
      <c r="CO120" s="431"/>
      <c r="CP120" s="431"/>
      <c r="CQ120" s="431"/>
      <c r="CR120" s="431"/>
      <c r="CS120" s="431"/>
      <c r="CT120" s="431"/>
      <c r="CU120" s="431"/>
      <c r="CV120" s="431"/>
      <c r="CW120" s="431"/>
      <c r="CX120" s="431"/>
      <c r="CY120" s="431"/>
      <c r="CZ120" s="431"/>
      <c r="DA120" s="431"/>
      <c r="DB120" s="431"/>
    </row>
    <row r="121" spans="1:106" ht="11.1" customHeight="1" x14ac:dyDescent="0.2">
      <c r="A121" s="430" t="s">
        <v>562</v>
      </c>
      <c r="B121" s="431"/>
      <c r="C121" s="431"/>
      <c r="D121" s="431"/>
      <c r="E121" s="431"/>
      <c r="F121" s="431"/>
      <c r="G121" s="431"/>
      <c r="H121" s="431"/>
      <c r="I121" s="431"/>
      <c r="J121" s="433">
        <v>394</v>
      </c>
      <c r="K121" s="431"/>
      <c r="L121" s="431"/>
      <c r="M121" s="431"/>
      <c r="N121" s="431"/>
      <c r="O121" s="431"/>
      <c r="P121" s="431"/>
      <c r="Q121" s="431"/>
      <c r="R121" s="431"/>
      <c r="S121" s="431"/>
      <c r="T121" s="431"/>
      <c r="U121" s="431"/>
      <c r="V121" s="431"/>
      <c r="W121" s="431"/>
      <c r="X121" s="431"/>
      <c r="Y121" s="431"/>
      <c r="Z121" s="431"/>
      <c r="AA121" s="431"/>
      <c r="AB121" s="431"/>
      <c r="AC121" s="431"/>
      <c r="AD121" s="431"/>
      <c r="AE121" s="431"/>
      <c r="AF121" s="431"/>
      <c r="AG121" s="431"/>
      <c r="AH121" s="431"/>
      <c r="AI121" s="431"/>
      <c r="AJ121" s="431"/>
      <c r="AK121" s="431"/>
      <c r="AL121" s="431"/>
      <c r="AM121" s="431"/>
      <c r="AN121" s="431"/>
      <c r="AO121" s="431"/>
      <c r="AP121" s="431"/>
      <c r="AQ121" s="431"/>
      <c r="AR121" s="431"/>
      <c r="AS121" s="431"/>
      <c r="AT121" s="431"/>
      <c r="AU121" s="431"/>
      <c r="AV121" s="431"/>
      <c r="AW121" s="431"/>
      <c r="AX121" s="431"/>
      <c r="AY121" s="431"/>
      <c r="AZ121" s="431"/>
      <c r="BA121" s="431"/>
      <c r="BB121" s="431"/>
      <c r="BC121" s="431"/>
      <c r="BD121" s="431"/>
      <c r="BE121" s="431"/>
      <c r="BF121" s="431"/>
      <c r="BG121" s="431"/>
      <c r="BH121" s="431"/>
      <c r="BI121" s="431"/>
      <c r="BJ121" s="431"/>
      <c r="BK121" s="431"/>
      <c r="BL121" s="431"/>
      <c r="BM121" s="431"/>
      <c r="BN121" s="431"/>
      <c r="BO121" s="431"/>
      <c r="BP121" s="431"/>
      <c r="BQ121" s="431"/>
      <c r="BR121" s="431"/>
      <c r="BS121" s="431"/>
      <c r="BT121" s="431"/>
      <c r="BU121" s="431"/>
      <c r="BV121" s="431"/>
      <c r="BW121" s="431"/>
      <c r="BX121" s="431"/>
      <c r="BY121" s="431"/>
      <c r="BZ121" s="431"/>
      <c r="CA121" s="431"/>
      <c r="CB121" s="431"/>
      <c r="CC121" s="431"/>
      <c r="CD121" s="431"/>
      <c r="CE121" s="431"/>
      <c r="CF121" s="431"/>
      <c r="CG121" s="431"/>
      <c r="CH121" s="431"/>
      <c r="CI121" s="431"/>
      <c r="CJ121" s="431"/>
      <c r="CK121" s="431"/>
      <c r="CL121" s="431"/>
      <c r="CM121" s="431"/>
      <c r="CN121" s="431"/>
      <c r="CO121" s="431"/>
      <c r="CP121" s="431"/>
      <c r="CQ121" s="431"/>
      <c r="CR121" s="431"/>
      <c r="CS121" s="431"/>
      <c r="CT121" s="431"/>
      <c r="CU121" s="431"/>
      <c r="CV121" s="431"/>
      <c r="CW121" s="431"/>
      <c r="CX121" s="431"/>
      <c r="CY121" s="431"/>
      <c r="CZ121" s="431"/>
      <c r="DA121" s="431"/>
      <c r="DB121" s="431"/>
    </row>
    <row r="122" spans="1:106" ht="11.1" customHeight="1" x14ac:dyDescent="0.2">
      <c r="A122" s="430" t="s">
        <v>563</v>
      </c>
      <c r="B122" s="432">
        <v>3367</v>
      </c>
      <c r="C122" s="432">
        <v>2361</v>
      </c>
      <c r="D122" s="433">
        <v>9</v>
      </c>
      <c r="E122" s="432">
        <v>1312</v>
      </c>
      <c r="F122" s="431"/>
      <c r="G122" s="431"/>
      <c r="H122" s="431"/>
      <c r="I122" s="431"/>
      <c r="J122" s="431"/>
      <c r="K122" s="431"/>
      <c r="L122" s="431"/>
      <c r="M122" s="431"/>
      <c r="N122" s="431"/>
      <c r="O122" s="431"/>
      <c r="P122" s="432">
        <v>2344</v>
      </c>
      <c r="Q122" s="431"/>
      <c r="R122" s="432">
        <v>8834</v>
      </c>
      <c r="S122" s="431"/>
      <c r="T122" s="431"/>
      <c r="U122" s="431"/>
      <c r="V122" s="431"/>
      <c r="W122" s="431"/>
      <c r="X122" s="431"/>
      <c r="Y122" s="431"/>
      <c r="Z122" s="431"/>
      <c r="AA122" s="431"/>
      <c r="AB122" s="431"/>
      <c r="AC122" s="431"/>
      <c r="AD122" s="432">
        <v>1704</v>
      </c>
      <c r="AE122" s="432">
        <v>1608</v>
      </c>
      <c r="AF122" s="431"/>
      <c r="AG122" s="431"/>
      <c r="AH122" s="431"/>
      <c r="AI122" s="431"/>
      <c r="AJ122" s="431"/>
      <c r="AK122" s="431"/>
      <c r="AL122" s="431"/>
      <c r="AM122" s="431"/>
      <c r="AN122" s="431"/>
      <c r="AO122" s="431"/>
      <c r="AP122" s="433">
        <v>208</v>
      </c>
      <c r="AQ122" s="431"/>
      <c r="AR122" s="431"/>
      <c r="AS122" s="431"/>
      <c r="AT122" s="431"/>
      <c r="AU122" s="431"/>
      <c r="AV122" s="431"/>
      <c r="AW122" s="431"/>
      <c r="AX122" s="431"/>
      <c r="AY122" s="431"/>
      <c r="AZ122" s="431"/>
      <c r="BA122" s="431"/>
      <c r="BB122" s="431"/>
      <c r="BC122" s="431"/>
      <c r="BD122" s="431"/>
      <c r="BE122" s="431"/>
      <c r="BF122" s="431"/>
      <c r="BG122" s="431"/>
      <c r="BH122" s="431"/>
      <c r="BI122" s="431"/>
      <c r="BJ122" s="431"/>
      <c r="BK122" s="431"/>
      <c r="BL122" s="431"/>
      <c r="BM122" s="431"/>
      <c r="BN122" s="431"/>
      <c r="BO122" s="431"/>
      <c r="BP122" s="431"/>
      <c r="BQ122" s="431"/>
      <c r="BR122" s="431"/>
      <c r="BS122" s="431"/>
      <c r="BT122" s="431"/>
      <c r="BU122" s="431"/>
      <c r="BV122" s="431"/>
      <c r="BW122" s="431"/>
      <c r="BX122" s="431"/>
      <c r="BY122" s="431"/>
      <c r="BZ122" s="431"/>
      <c r="CA122" s="431"/>
      <c r="CB122" s="431"/>
      <c r="CC122" s="431"/>
      <c r="CD122" s="431"/>
      <c r="CE122" s="431"/>
      <c r="CF122" s="431"/>
      <c r="CG122" s="431"/>
      <c r="CH122" s="431"/>
      <c r="CI122" s="431"/>
      <c r="CJ122" s="431"/>
      <c r="CK122" s="431"/>
      <c r="CL122" s="431"/>
      <c r="CM122" s="431"/>
      <c r="CN122" s="431"/>
      <c r="CO122" s="431"/>
      <c r="CP122" s="431"/>
      <c r="CQ122" s="431"/>
      <c r="CR122" s="431"/>
      <c r="CS122" s="431"/>
      <c r="CT122" s="431"/>
      <c r="CU122" s="431"/>
      <c r="CV122" s="431"/>
      <c r="CW122" s="431"/>
      <c r="CX122" s="431"/>
      <c r="CY122" s="431"/>
      <c r="CZ122" s="431"/>
      <c r="DA122" s="433">
        <v>927</v>
      </c>
      <c r="DB122" s="431"/>
    </row>
    <row r="123" spans="1:106" ht="11.1" customHeight="1" x14ac:dyDescent="0.2">
      <c r="A123" s="430" t="s">
        <v>564</v>
      </c>
      <c r="B123" s="432">
        <v>3317</v>
      </c>
      <c r="C123" s="431"/>
      <c r="D123" s="431"/>
      <c r="E123" s="431"/>
      <c r="F123" s="431"/>
      <c r="G123" s="431"/>
      <c r="H123" s="431"/>
      <c r="I123" s="431"/>
      <c r="J123" s="431"/>
      <c r="K123" s="431"/>
      <c r="L123" s="431"/>
      <c r="M123" s="431"/>
      <c r="N123" s="431"/>
      <c r="O123" s="431"/>
      <c r="P123" s="432">
        <v>1301</v>
      </c>
      <c r="Q123" s="431"/>
      <c r="R123" s="432">
        <v>1837</v>
      </c>
      <c r="S123" s="431"/>
      <c r="T123" s="431"/>
      <c r="U123" s="431"/>
      <c r="V123" s="433">
        <v>657</v>
      </c>
      <c r="W123" s="431"/>
      <c r="X123" s="431"/>
      <c r="Y123" s="431"/>
      <c r="Z123" s="431"/>
      <c r="AA123" s="431"/>
      <c r="AB123" s="431"/>
      <c r="AC123" s="431"/>
      <c r="AD123" s="431"/>
      <c r="AE123" s="431"/>
      <c r="AF123" s="431"/>
      <c r="AG123" s="431"/>
      <c r="AH123" s="431"/>
      <c r="AI123" s="431"/>
      <c r="AJ123" s="431"/>
      <c r="AK123" s="431"/>
      <c r="AL123" s="431"/>
      <c r="AM123" s="431"/>
      <c r="AN123" s="431"/>
      <c r="AO123" s="431"/>
      <c r="AP123" s="431"/>
      <c r="AQ123" s="431"/>
      <c r="AR123" s="431"/>
      <c r="AS123" s="431"/>
      <c r="AT123" s="431"/>
      <c r="AU123" s="431"/>
      <c r="AV123" s="431"/>
      <c r="AW123" s="431"/>
      <c r="AX123" s="431"/>
      <c r="AY123" s="431"/>
      <c r="AZ123" s="431"/>
      <c r="BA123" s="431"/>
      <c r="BB123" s="431"/>
      <c r="BC123" s="431"/>
      <c r="BD123" s="431"/>
      <c r="BE123" s="431"/>
      <c r="BF123" s="431"/>
      <c r="BG123" s="431"/>
      <c r="BH123" s="431"/>
      <c r="BI123" s="431"/>
      <c r="BJ123" s="431"/>
      <c r="BK123" s="431"/>
      <c r="BL123" s="431"/>
      <c r="BM123" s="431"/>
      <c r="BN123" s="431"/>
      <c r="BO123" s="431"/>
      <c r="BP123" s="431"/>
      <c r="BQ123" s="431"/>
      <c r="BR123" s="431"/>
      <c r="BS123" s="431"/>
      <c r="BT123" s="431"/>
      <c r="BU123" s="431"/>
      <c r="BV123" s="431"/>
      <c r="BW123" s="431"/>
      <c r="BX123" s="431"/>
      <c r="BY123" s="431"/>
      <c r="BZ123" s="431"/>
      <c r="CA123" s="431"/>
      <c r="CB123" s="431"/>
      <c r="CC123" s="431"/>
      <c r="CD123" s="431"/>
      <c r="CE123" s="431"/>
      <c r="CF123" s="431"/>
      <c r="CG123" s="431"/>
      <c r="CH123" s="431"/>
      <c r="CI123" s="431"/>
      <c r="CJ123" s="431"/>
      <c r="CK123" s="431"/>
      <c r="CL123" s="431"/>
      <c r="CM123" s="431"/>
      <c r="CN123" s="431"/>
      <c r="CO123" s="431"/>
      <c r="CP123" s="431"/>
      <c r="CQ123" s="431"/>
      <c r="CR123" s="431"/>
      <c r="CS123" s="431"/>
      <c r="CT123" s="431"/>
      <c r="CU123" s="431"/>
      <c r="CV123" s="431"/>
      <c r="CW123" s="431"/>
      <c r="CX123" s="431"/>
      <c r="CY123" s="431"/>
      <c r="CZ123" s="431"/>
      <c r="DA123" s="431"/>
      <c r="DB123" s="431"/>
    </row>
    <row r="124" spans="1:106" ht="11.1" customHeight="1" x14ac:dyDescent="0.2">
      <c r="A124" s="430" t="s">
        <v>565</v>
      </c>
      <c r="B124" s="431"/>
      <c r="C124" s="431"/>
      <c r="D124" s="431"/>
      <c r="E124" s="431"/>
      <c r="F124" s="431"/>
      <c r="G124" s="431"/>
      <c r="H124" s="431"/>
      <c r="I124" s="431"/>
      <c r="J124" s="431"/>
      <c r="K124" s="431"/>
      <c r="L124" s="431"/>
      <c r="M124" s="431"/>
      <c r="N124" s="431"/>
      <c r="O124" s="431"/>
      <c r="P124" s="431"/>
      <c r="Q124" s="431"/>
      <c r="R124" s="431"/>
      <c r="S124" s="431"/>
      <c r="T124" s="431"/>
      <c r="U124" s="431"/>
      <c r="V124" s="433">
        <v>15</v>
      </c>
      <c r="W124" s="431"/>
      <c r="X124" s="431"/>
      <c r="Y124" s="431"/>
      <c r="Z124" s="433">
        <v>30</v>
      </c>
      <c r="AA124" s="431"/>
      <c r="AB124" s="431"/>
      <c r="AC124" s="431"/>
      <c r="AD124" s="431"/>
      <c r="AE124" s="433">
        <v>6</v>
      </c>
      <c r="AF124" s="431"/>
      <c r="AG124" s="433">
        <v>19</v>
      </c>
      <c r="AH124" s="431"/>
      <c r="AI124" s="431"/>
      <c r="AJ124" s="433">
        <v>11</v>
      </c>
      <c r="AK124" s="431"/>
      <c r="AL124" s="431"/>
      <c r="AM124" s="433">
        <v>29</v>
      </c>
      <c r="AN124" s="433">
        <v>44</v>
      </c>
      <c r="AO124" s="433">
        <v>1</v>
      </c>
      <c r="AP124" s="431"/>
      <c r="AQ124" s="431"/>
      <c r="AR124" s="431"/>
      <c r="AS124" s="433">
        <v>1</v>
      </c>
      <c r="AT124" s="431"/>
      <c r="AU124" s="431"/>
      <c r="AV124" s="431"/>
      <c r="AW124" s="431"/>
      <c r="AX124" s="433">
        <v>1</v>
      </c>
      <c r="AY124" s="431"/>
      <c r="AZ124" s="431"/>
      <c r="BA124" s="431"/>
      <c r="BB124" s="431"/>
      <c r="BC124" s="431"/>
      <c r="BD124" s="433">
        <v>11</v>
      </c>
      <c r="BE124" s="431"/>
      <c r="BF124" s="431"/>
      <c r="BG124" s="431"/>
      <c r="BH124" s="431"/>
      <c r="BI124" s="431"/>
      <c r="BJ124" s="431"/>
      <c r="BK124" s="431"/>
      <c r="BL124" s="431"/>
      <c r="BM124" s="431"/>
      <c r="BN124" s="431"/>
      <c r="BO124" s="431"/>
      <c r="BP124" s="431"/>
      <c r="BQ124" s="431"/>
      <c r="BR124" s="431"/>
      <c r="BS124" s="431"/>
      <c r="BT124" s="431"/>
      <c r="BU124" s="431"/>
      <c r="BV124" s="431"/>
      <c r="BW124" s="431"/>
      <c r="BX124" s="431"/>
      <c r="BY124" s="431"/>
      <c r="BZ124" s="431"/>
      <c r="CA124" s="431"/>
      <c r="CB124" s="431"/>
      <c r="CC124" s="431"/>
      <c r="CD124" s="431"/>
      <c r="CE124" s="431"/>
      <c r="CF124" s="431"/>
      <c r="CG124" s="431"/>
      <c r="CH124" s="431"/>
      <c r="CI124" s="431"/>
      <c r="CJ124" s="431"/>
      <c r="CK124" s="431"/>
      <c r="CL124" s="431"/>
      <c r="CM124" s="431"/>
      <c r="CN124" s="431"/>
      <c r="CO124" s="431"/>
      <c r="CP124" s="431"/>
      <c r="CQ124" s="431"/>
      <c r="CR124" s="431"/>
      <c r="CS124" s="431"/>
      <c r="CT124" s="431"/>
      <c r="CU124" s="431"/>
      <c r="CV124" s="431"/>
      <c r="CW124" s="431"/>
      <c r="CX124" s="431"/>
      <c r="CY124" s="431"/>
      <c r="CZ124" s="431"/>
      <c r="DA124" s="433">
        <v>1</v>
      </c>
      <c r="DB124" s="431"/>
    </row>
    <row r="125" spans="1:106" ht="11.1" customHeight="1" x14ac:dyDescent="0.2">
      <c r="A125" s="430" t="s">
        <v>566</v>
      </c>
      <c r="B125" s="431"/>
      <c r="C125" s="431"/>
      <c r="D125" s="431"/>
      <c r="E125" s="431"/>
      <c r="F125" s="431"/>
      <c r="G125" s="431"/>
      <c r="H125" s="431"/>
      <c r="I125" s="431"/>
      <c r="J125" s="431"/>
      <c r="K125" s="431"/>
      <c r="L125" s="431"/>
      <c r="M125" s="431"/>
      <c r="N125" s="431"/>
      <c r="O125" s="431"/>
      <c r="P125" s="431"/>
      <c r="Q125" s="431"/>
      <c r="R125" s="431"/>
      <c r="S125" s="431"/>
      <c r="T125" s="431"/>
      <c r="U125" s="431"/>
      <c r="V125" s="431"/>
      <c r="W125" s="431"/>
      <c r="X125" s="431"/>
      <c r="Y125" s="431"/>
      <c r="Z125" s="431"/>
      <c r="AA125" s="431"/>
      <c r="AB125" s="431"/>
      <c r="AC125" s="431"/>
      <c r="AD125" s="431"/>
      <c r="AE125" s="431"/>
      <c r="AF125" s="431"/>
      <c r="AG125" s="431"/>
      <c r="AH125" s="431"/>
      <c r="AI125" s="431"/>
      <c r="AJ125" s="431"/>
      <c r="AK125" s="431"/>
      <c r="AL125" s="431"/>
      <c r="AM125" s="431"/>
      <c r="AN125" s="431"/>
      <c r="AO125" s="431"/>
      <c r="AP125" s="431"/>
      <c r="AQ125" s="431"/>
      <c r="AR125" s="431"/>
      <c r="AS125" s="431"/>
      <c r="AT125" s="431"/>
      <c r="AU125" s="431"/>
      <c r="AV125" s="431"/>
      <c r="AW125" s="431"/>
      <c r="AX125" s="431"/>
      <c r="AY125" s="431"/>
      <c r="AZ125" s="433">
        <v>2</v>
      </c>
      <c r="BA125" s="431"/>
      <c r="BB125" s="431"/>
      <c r="BC125" s="431"/>
      <c r="BD125" s="431"/>
      <c r="BE125" s="431"/>
      <c r="BF125" s="431"/>
      <c r="BG125" s="431"/>
      <c r="BH125" s="431"/>
      <c r="BI125" s="431"/>
      <c r="BJ125" s="431"/>
      <c r="BK125" s="431"/>
      <c r="BL125" s="431"/>
      <c r="BM125" s="431"/>
      <c r="BN125" s="431"/>
      <c r="BO125" s="431"/>
      <c r="BP125" s="431"/>
      <c r="BQ125" s="431"/>
      <c r="BR125" s="431"/>
      <c r="BS125" s="431"/>
      <c r="BT125" s="431"/>
      <c r="BU125" s="431"/>
      <c r="BV125" s="431"/>
      <c r="BW125" s="431"/>
      <c r="BX125" s="431"/>
      <c r="BY125" s="431"/>
      <c r="BZ125" s="431"/>
      <c r="CA125" s="431"/>
      <c r="CB125" s="431"/>
      <c r="CC125" s="431"/>
      <c r="CD125" s="431"/>
      <c r="CE125" s="431"/>
      <c r="CF125" s="431"/>
      <c r="CG125" s="431"/>
      <c r="CH125" s="431"/>
      <c r="CI125" s="431"/>
      <c r="CJ125" s="431"/>
      <c r="CK125" s="431"/>
      <c r="CL125" s="431"/>
      <c r="CM125" s="431"/>
      <c r="CN125" s="431"/>
      <c r="CO125" s="431"/>
      <c r="CP125" s="431"/>
      <c r="CQ125" s="431"/>
      <c r="CR125" s="431"/>
      <c r="CS125" s="431"/>
      <c r="CT125" s="431"/>
      <c r="CU125" s="431"/>
      <c r="CV125" s="431"/>
      <c r="CW125" s="431"/>
      <c r="CX125" s="431"/>
      <c r="CY125" s="431"/>
      <c r="CZ125" s="431"/>
      <c r="DA125" s="431"/>
      <c r="DB125" s="431"/>
    </row>
    <row r="126" spans="1:106" ht="11.1" customHeight="1" x14ac:dyDescent="0.2">
      <c r="A126" s="430" t="s">
        <v>567</v>
      </c>
      <c r="B126" s="431"/>
      <c r="C126" s="431"/>
      <c r="D126" s="431"/>
      <c r="E126" s="431"/>
      <c r="F126" s="431"/>
      <c r="G126" s="431"/>
      <c r="H126" s="432">
        <v>33926</v>
      </c>
      <c r="I126" s="431"/>
      <c r="J126" s="431"/>
      <c r="K126" s="431"/>
      <c r="L126" s="431"/>
      <c r="M126" s="431"/>
      <c r="N126" s="431"/>
      <c r="O126" s="433">
        <v>184</v>
      </c>
      <c r="P126" s="431"/>
      <c r="Q126" s="431"/>
      <c r="R126" s="431"/>
      <c r="S126" s="431"/>
      <c r="T126" s="431"/>
      <c r="U126" s="431"/>
      <c r="V126" s="432">
        <v>2596</v>
      </c>
      <c r="W126" s="431"/>
      <c r="X126" s="431"/>
      <c r="Y126" s="432">
        <v>7894</v>
      </c>
      <c r="Z126" s="433">
        <v>206</v>
      </c>
      <c r="AA126" s="431"/>
      <c r="AB126" s="432">
        <v>4639</v>
      </c>
      <c r="AC126" s="432">
        <v>1254</v>
      </c>
      <c r="AD126" s="432">
        <v>6085</v>
      </c>
      <c r="AE126" s="431"/>
      <c r="AF126" s="432">
        <v>3775</v>
      </c>
      <c r="AG126" s="432">
        <v>2257</v>
      </c>
      <c r="AH126" s="433">
        <v>676</v>
      </c>
      <c r="AI126" s="433">
        <v>746</v>
      </c>
      <c r="AJ126" s="433">
        <v>710</v>
      </c>
      <c r="AK126" s="432">
        <v>2710</v>
      </c>
      <c r="AL126" s="432">
        <v>2439</v>
      </c>
      <c r="AM126" s="433">
        <v>668</v>
      </c>
      <c r="AN126" s="432">
        <v>1366</v>
      </c>
      <c r="AO126" s="432">
        <v>3370</v>
      </c>
      <c r="AP126" s="432">
        <v>2217</v>
      </c>
      <c r="AQ126" s="433">
        <v>745</v>
      </c>
      <c r="AR126" s="432">
        <v>1557</v>
      </c>
      <c r="AS126" s="433">
        <v>976</v>
      </c>
      <c r="AT126" s="432">
        <v>3560</v>
      </c>
      <c r="AU126" s="432">
        <v>1266</v>
      </c>
      <c r="AV126" s="432">
        <v>1133</v>
      </c>
      <c r="AW126" s="432">
        <v>1082</v>
      </c>
      <c r="AX126" s="432">
        <v>2194</v>
      </c>
      <c r="AY126" s="433">
        <v>515</v>
      </c>
      <c r="AZ126" s="432">
        <v>3884</v>
      </c>
      <c r="BA126" s="432">
        <v>3359</v>
      </c>
      <c r="BB126" s="432">
        <v>1254</v>
      </c>
      <c r="BC126" s="432">
        <v>1375</v>
      </c>
      <c r="BD126" s="433">
        <v>920</v>
      </c>
      <c r="BE126" s="433">
        <v>806</v>
      </c>
      <c r="BF126" s="433">
        <v>296</v>
      </c>
      <c r="BG126" s="432">
        <v>1923</v>
      </c>
      <c r="BH126" s="431"/>
      <c r="BI126" s="433">
        <v>2</v>
      </c>
      <c r="BJ126" s="431"/>
      <c r="BK126" s="431"/>
      <c r="BL126" s="431"/>
      <c r="BM126" s="431"/>
      <c r="BN126" s="431"/>
      <c r="BO126" s="431"/>
      <c r="BP126" s="431"/>
      <c r="BQ126" s="433">
        <v>260</v>
      </c>
      <c r="BR126" s="433">
        <v>27</v>
      </c>
      <c r="BS126" s="433">
        <v>368</v>
      </c>
      <c r="BT126" s="433">
        <v>100</v>
      </c>
      <c r="BU126" s="431"/>
      <c r="BV126" s="433">
        <v>126</v>
      </c>
      <c r="BW126" s="433">
        <v>78</v>
      </c>
      <c r="BX126" s="433">
        <v>51</v>
      </c>
      <c r="BY126" s="433">
        <v>74</v>
      </c>
      <c r="BZ126" s="433">
        <v>83</v>
      </c>
      <c r="CA126" s="433">
        <v>370</v>
      </c>
      <c r="CB126" s="433">
        <v>28</v>
      </c>
      <c r="CC126" s="433">
        <v>55</v>
      </c>
      <c r="CD126" s="433">
        <v>125</v>
      </c>
      <c r="CE126" s="433">
        <v>273</v>
      </c>
      <c r="CF126" s="433">
        <v>172</v>
      </c>
      <c r="CG126" s="433">
        <v>105</v>
      </c>
      <c r="CH126" s="433">
        <v>123</v>
      </c>
      <c r="CI126" s="431"/>
      <c r="CJ126" s="431"/>
      <c r="CK126" s="431"/>
      <c r="CL126" s="433">
        <v>69</v>
      </c>
      <c r="CM126" s="433">
        <v>72</v>
      </c>
      <c r="CN126" s="431"/>
      <c r="CO126" s="431"/>
      <c r="CP126" s="431"/>
      <c r="CQ126" s="431"/>
      <c r="CR126" s="431"/>
      <c r="CS126" s="431"/>
      <c r="CT126" s="433">
        <v>11</v>
      </c>
      <c r="CU126" s="431"/>
      <c r="CV126" s="431"/>
      <c r="CW126" s="431"/>
      <c r="CX126" s="431"/>
      <c r="CY126" s="431"/>
      <c r="CZ126" s="431"/>
      <c r="DA126" s="431"/>
      <c r="DB126" s="431"/>
    </row>
    <row r="127" spans="1:106" ht="11.1" customHeight="1" x14ac:dyDescent="0.2">
      <c r="A127" s="430" t="s">
        <v>568</v>
      </c>
      <c r="B127" s="431"/>
      <c r="C127" s="431"/>
      <c r="D127" s="431"/>
      <c r="E127" s="431"/>
      <c r="F127" s="431"/>
      <c r="G127" s="431"/>
      <c r="H127" s="431"/>
      <c r="I127" s="431"/>
      <c r="J127" s="431"/>
      <c r="K127" s="431"/>
      <c r="L127" s="431"/>
      <c r="M127" s="431"/>
      <c r="N127" s="431"/>
      <c r="O127" s="431"/>
      <c r="P127" s="431"/>
      <c r="Q127" s="431"/>
      <c r="R127" s="431"/>
      <c r="S127" s="431"/>
      <c r="T127" s="431"/>
      <c r="U127" s="431"/>
      <c r="V127" s="431"/>
      <c r="W127" s="431"/>
      <c r="X127" s="431"/>
      <c r="Y127" s="431"/>
      <c r="Z127" s="431"/>
      <c r="AA127" s="431"/>
      <c r="AB127" s="431"/>
      <c r="AC127" s="431"/>
      <c r="AD127" s="431"/>
      <c r="AE127" s="431"/>
      <c r="AF127" s="431"/>
      <c r="AG127" s="431"/>
      <c r="AH127" s="431"/>
      <c r="AI127" s="431"/>
      <c r="AJ127" s="431"/>
      <c r="AK127" s="431"/>
      <c r="AL127" s="431"/>
      <c r="AM127" s="431"/>
      <c r="AN127" s="433">
        <v>1</v>
      </c>
      <c r="AO127" s="433">
        <v>1</v>
      </c>
      <c r="AP127" s="431"/>
      <c r="AQ127" s="431"/>
      <c r="AR127" s="431"/>
      <c r="AS127" s="431"/>
      <c r="AT127" s="431"/>
      <c r="AU127" s="431"/>
      <c r="AV127" s="431"/>
      <c r="AW127" s="431"/>
      <c r="AX127" s="431"/>
      <c r="AY127" s="431"/>
      <c r="AZ127" s="431"/>
      <c r="BA127" s="431"/>
      <c r="BB127" s="431"/>
      <c r="BC127" s="431"/>
      <c r="BD127" s="431"/>
      <c r="BE127" s="431"/>
      <c r="BF127" s="431"/>
      <c r="BG127" s="431"/>
      <c r="BH127" s="431"/>
      <c r="BI127" s="431"/>
      <c r="BJ127" s="431"/>
      <c r="BK127" s="431"/>
      <c r="BL127" s="431"/>
      <c r="BM127" s="431"/>
      <c r="BN127" s="431"/>
      <c r="BO127" s="431"/>
      <c r="BP127" s="431"/>
      <c r="BQ127" s="431"/>
      <c r="BR127" s="431"/>
      <c r="BS127" s="431"/>
      <c r="BT127" s="431"/>
      <c r="BU127" s="431"/>
      <c r="BV127" s="431"/>
      <c r="BW127" s="431"/>
      <c r="BX127" s="431"/>
      <c r="BY127" s="431"/>
      <c r="BZ127" s="431"/>
      <c r="CA127" s="431"/>
      <c r="CB127" s="431"/>
      <c r="CC127" s="431"/>
      <c r="CD127" s="431"/>
      <c r="CE127" s="431"/>
      <c r="CF127" s="431"/>
      <c r="CG127" s="431"/>
      <c r="CH127" s="431"/>
      <c r="CI127" s="431"/>
      <c r="CJ127" s="431"/>
      <c r="CK127" s="431"/>
      <c r="CL127" s="431"/>
      <c r="CM127" s="431"/>
      <c r="CN127" s="431"/>
      <c r="CO127" s="431"/>
      <c r="CP127" s="431"/>
      <c r="CQ127" s="431"/>
      <c r="CR127" s="431"/>
      <c r="CS127" s="431"/>
      <c r="CT127" s="431"/>
      <c r="CU127" s="431"/>
      <c r="CV127" s="431"/>
      <c r="CW127" s="431"/>
      <c r="CX127" s="431"/>
      <c r="CY127" s="431"/>
      <c r="CZ127" s="431"/>
      <c r="DA127" s="431"/>
      <c r="DB127" s="431"/>
    </row>
    <row r="128" spans="1:106" ht="11.1" customHeight="1" x14ac:dyDescent="0.2">
      <c r="A128" s="430" t="s">
        <v>569</v>
      </c>
      <c r="B128" s="431"/>
      <c r="C128" s="431"/>
      <c r="D128" s="431"/>
      <c r="E128" s="431"/>
      <c r="F128" s="431"/>
      <c r="G128" s="431"/>
      <c r="H128" s="431"/>
      <c r="I128" s="431"/>
      <c r="J128" s="431"/>
      <c r="K128" s="431"/>
      <c r="L128" s="431"/>
      <c r="M128" s="431"/>
      <c r="N128" s="431"/>
      <c r="O128" s="431"/>
      <c r="P128" s="431"/>
      <c r="Q128" s="431"/>
      <c r="R128" s="431"/>
      <c r="S128" s="431"/>
      <c r="T128" s="431"/>
      <c r="U128" s="431"/>
      <c r="V128" s="431"/>
      <c r="W128" s="431"/>
      <c r="X128" s="431"/>
      <c r="Y128" s="431"/>
      <c r="Z128" s="431"/>
      <c r="AA128" s="431"/>
      <c r="AB128" s="431"/>
      <c r="AC128" s="431"/>
      <c r="AD128" s="431"/>
      <c r="AE128" s="431"/>
      <c r="AF128" s="431"/>
      <c r="AG128" s="431"/>
      <c r="AH128" s="431"/>
      <c r="AI128" s="431"/>
      <c r="AJ128" s="431"/>
      <c r="AK128" s="431"/>
      <c r="AL128" s="431"/>
      <c r="AM128" s="431"/>
      <c r="AN128" s="431"/>
      <c r="AO128" s="431"/>
      <c r="AP128" s="431"/>
      <c r="AQ128" s="431"/>
      <c r="AR128" s="431"/>
      <c r="AS128" s="431"/>
      <c r="AT128" s="431"/>
      <c r="AU128" s="431"/>
      <c r="AV128" s="431"/>
      <c r="AW128" s="431"/>
      <c r="AX128" s="431"/>
      <c r="AY128" s="431"/>
      <c r="AZ128" s="431"/>
      <c r="BA128" s="433">
        <v>2</v>
      </c>
      <c r="BB128" s="431"/>
      <c r="BC128" s="431"/>
      <c r="BD128" s="431"/>
      <c r="BE128" s="431"/>
      <c r="BF128" s="431"/>
      <c r="BG128" s="431"/>
      <c r="BH128" s="431"/>
      <c r="BI128" s="431"/>
      <c r="BJ128" s="431"/>
      <c r="BK128" s="431"/>
      <c r="BL128" s="431"/>
      <c r="BM128" s="431"/>
      <c r="BN128" s="431"/>
      <c r="BO128" s="431"/>
      <c r="BP128" s="431"/>
      <c r="BQ128" s="431"/>
      <c r="BR128" s="431"/>
      <c r="BS128" s="431"/>
      <c r="BT128" s="431"/>
      <c r="BU128" s="431"/>
      <c r="BV128" s="431"/>
      <c r="BW128" s="431"/>
      <c r="BX128" s="431"/>
      <c r="BY128" s="431"/>
      <c r="BZ128" s="431"/>
      <c r="CA128" s="431"/>
      <c r="CB128" s="431"/>
      <c r="CC128" s="431"/>
      <c r="CD128" s="431"/>
      <c r="CE128" s="431"/>
      <c r="CF128" s="431"/>
      <c r="CG128" s="431"/>
      <c r="CH128" s="431"/>
      <c r="CI128" s="431"/>
      <c r="CJ128" s="431"/>
      <c r="CK128" s="431"/>
      <c r="CL128" s="431"/>
      <c r="CM128" s="431"/>
      <c r="CN128" s="431"/>
      <c r="CO128" s="431"/>
      <c r="CP128" s="431"/>
      <c r="CQ128" s="431"/>
      <c r="CR128" s="431"/>
      <c r="CS128" s="431"/>
      <c r="CT128" s="431"/>
      <c r="CU128" s="433">
        <v>367</v>
      </c>
      <c r="CV128" s="431"/>
      <c r="CW128" s="431"/>
      <c r="CX128" s="431"/>
      <c r="CY128" s="431"/>
      <c r="CZ128" s="431"/>
      <c r="DA128" s="431"/>
      <c r="DB128" s="431"/>
    </row>
    <row r="129" spans="1:107" ht="11.1" customHeight="1" x14ac:dyDescent="0.2">
      <c r="A129" s="430" t="s">
        <v>570</v>
      </c>
      <c r="B129" s="431"/>
      <c r="C129" s="431"/>
      <c r="D129" s="431"/>
      <c r="E129" s="431"/>
      <c r="F129" s="431"/>
      <c r="G129" s="431"/>
      <c r="H129" s="431"/>
      <c r="I129" s="431"/>
      <c r="J129" s="431"/>
      <c r="K129" s="431"/>
      <c r="L129" s="431"/>
      <c r="M129" s="431"/>
      <c r="N129" s="431"/>
      <c r="O129" s="431"/>
      <c r="P129" s="431"/>
      <c r="Q129" s="431"/>
      <c r="R129" s="431"/>
      <c r="S129" s="431"/>
      <c r="T129" s="431"/>
      <c r="U129" s="431"/>
      <c r="V129" s="431"/>
      <c r="W129" s="431"/>
      <c r="X129" s="431"/>
      <c r="Y129" s="431"/>
      <c r="Z129" s="431"/>
      <c r="AA129" s="431"/>
      <c r="AB129" s="431"/>
      <c r="AC129" s="431"/>
      <c r="AD129" s="431"/>
      <c r="AE129" s="431"/>
      <c r="AF129" s="431"/>
      <c r="AG129" s="431"/>
      <c r="AH129" s="431"/>
      <c r="AI129" s="431"/>
      <c r="AJ129" s="431"/>
      <c r="AK129" s="431"/>
      <c r="AL129" s="431"/>
      <c r="AM129" s="431"/>
      <c r="AN129" s="431"/>
      <c r="AO129" s="431"/>
      <c r="AP129" s="431"/>
      <c r="AQ129" s="431"/>
      <c r="AR129" s="431"/>
      <c r="AS129" s="431"/>
      <c r="AT129" s="431"/>
      <c r="AU129" s="431"/>
      <c r="AV129" s="431"/>
      <c r="AW129" s="431"/>
      <c r="AX129" s="433">
        <v>2</v>
      </c>
      <c r="AY129" s="431"/>
      <c r="AZ129" s="431"/>
      <c r="BA129" s="431"/>
      <c r="BB129" s="431"/>
      <c r="BC129" s="431"/>
      <c r="BD129" s="431"/>
      <c r="BE129" s="431"/>
      <c r="BF129" s="431"/>
      <c r="BG129" s="431"/>
      <c r="BH129" s="431"/>
      <c r="BI129" s="431"/>
      <c r="BJ129" s="431"/>
      <c r="BK129" s="431"/>
      <c r="BL129" s="431"/>
      <c r="BM129" s="431"/>
      <c r="BN129" s="431"/>
      <c r="BO129" s="431"/>
      <c r="BP129" s="431"/>
      <c r="BQ129" s="431"/>
      <c r="BR129" s="431"/>
      <c r="BS129" s="431"/>
      <c r="BT129" s="431"/>
      <c r="BU129" s="431"/>
      <c r="BV129" s="431"/>
      <c r="BW129" s="431"/>
      <c r="BX129" s="431"/>
      <c r="BY129" s="431"/>
      <c r="BZ129" s="431"/>
      <c r="CA129" s="431"/>
      <c r="CB129" s="431"/>
      <c r="CC129" s="431"/>
      <c r="CD129" s="431"/>
      <c r="CE129" s="431"/>
      <c r="CF129" s="431"/>
      <c r="CG129" s="431"/>
      <c r="CH129" s="431"/>
      <c r="CI129" s="431"/>
      <c r="CJ129" s="431"/>
      <c r="CK129" s="431"/>
      <c r="CL129" s="431"/>
      <c r="CM129" s="431"/>
      <c r="CN129" s="431"/>
      <c r="CO129" s="431"/>
      <c r="CP129" s="431"/>
      <c r="CQ129" s="431"/>
      <c r="CR129" s="431"/>
      <c r="CS129" s="431"/>
      <c r="CT129" s="431"/>
      <c r="CU129" s="431"/>
      <c r="CV129" s="431"/>
      <c r="CW129" s="431"/>
      <c r="CX129" s="431"/>
      <c r="CY129" s="431"/>
      <c r="CZ129" s="431"/>
      <c r="DA129" s="431"/>
      <c r="DB129" s="431"/>
    </row>
    <row r="130" spans="1:107" ht="11.1" customHeight="1" x14ac:dyDescent="0.2">
      <c r="A130" s="430" t="s">
        <v>571</v>
      </c>
      <c r="B130" s="432">
        <v>4037</v>
      </c>
      <c r="C130" s="431"/>
      <c r="D130" s="431"/>
      <c r="E130" s="433">
        <v>737</v>
      </c>
      <c r="F130" s="431"/>
      <c r="G130" s="431"/>
      <c r="H130" s="431"/>
      <c r="I130" s="431"/>
      <c r="J130" s="431"/>
      <c r="K130" s="431"/>
      <c r="L130" s="431"/>
      <c r="M130" s="431"/>
      <c r="N130" s="431"/>
      <c r="O130" s="431"/>
      <c r="P130" s="431"/>
      <c r="Q130" s="431"/>
      <c r="R130" s="431"/>
      <c r="S130" s="433">
        <v>304</v>
      </c>
      <c r="T130" s="431"/>
      <c r="U130" s="431"/>
      <c r="V130" s="431"/>
      <c r="W130" s="431"/>
      <c r="X130" s="431"/>
      <c r="Y130" s="431"/>
      <c r="Z130" s="431"/>
      <c r="AA130" s="431"/>
      <c r="AB130" s="431"/>
      <c r="AC130" s="431"/>
      <c r="AD130" s="431"/>
      <c r="AE130" s="431"/>
      <c r="AF130" s="431"/>
      <c r="AG130" s="431"/>
      <c r="AH130" s="431"/>
      <c r="AI130" s="431"/>
      <c r="AJ130" s="431"/>
      <c r="AK130" s="431"/>
      <c r="AL130" s="431"/>
      <c r="AM130" s="431"/>
      <c r="AN130" s="431"/>
      <c r="AO130" s="431"/>
      <c r="AP130" s="431"/>
      <c r="AQ130" s="431"/>
      <c r="AR130" s="431"/>
      <c r="AS130" s="431"/>
      <c r="AT130" s="431"/>
      <c r="AU130" s="431"/>
      <c r="AV130" s="431"/>
      <c r="AW130" s="431"/>
      <c r="AX130" s="431"/>
      <c r="AY130" s="431"/>
      <c r="AZ130" s="431"/>
      <c r="BA130" s="431"/>
      <c r="BB130" s="431"/>
      <c r="BC130" s="431"/>
      <c r="BD130" s="431"/>
      <c r="BE130" s="431"/>
      <c r="BF130" s="431"/>
      <c r="BG130" s="431"/>
      <c r="BH130" s="431"/>
      <c r="BI130" s="431"/>
      <c r="BJ130" s="431"/>
      <c r="BK130" s="431"/>
      <c r="BL130" s="431"/>
      <c r="BM130" s="431"/>
      <c r="BN130" s="431"/>
      <c r="BO130" s="431"/>
      <c r="BP130" s="431"/>
      <c r="BQ130" s="431"/>
      <c r="BR130" s="431"/>
      <c r="BS130" s="431"/>
      <c r="BT130" s="431"/>
      <c r="BU130" s="431"/>
      <c r="BV130" s="431"/>
      <c r="BW130" s="431"/>
      <c r="BX130" s="431"/>
      <c r="BY130" s="431"/>
      <c r="BZ130" s="431"/>
      <c r="CA130" s="431"/>
      <c r="CB130" s="431"/>
      <c r="CC130" s="431"/>
      <c r="CD130" s="431"/>
      <c r="CE130" s="431"/>
      <c r="CF130" s="431"/>
      <c r="CG130" s="431"/>
      <c r="CH130" s="431"/>
      <c r="CI130" s="431"/>
      <c r="CJ130" s="431"/>
      <c r="CK130" s="431"/>
      <c r="CL130" s="431"/>
      <c r="CM130" s="431"/>
      <c r="CN130" s="431"/>
      <c r="CO130" s="431"/>
      <c r="CP130" s="431"/>
      <c r="CQ130" s="431"/>
      <c r="CR130" s="431"/>
      <c r="CS130" s="431"/>
      <c r="CT130" s="431"/>
      <c r="CU130" s="431"/>
      <c r="CV130" s="431"/>
      <c r="CW130" s="431"/>
      <c r="CX130" s="431"/>
      <c r="CY130" s="431"/>
      <c r="CZ130" s="431"/>
      <c r="DA130" s="431"/>
      <c r="DB130" s="431"/>
    </row>
    <row r="131" spans="1:107" ht="11.1" customHeight="1" x14ac:dyDescent="0.2">
      <c r="A131" s="430" t="s">
        <v>572</v>
      </c>
      <c r="B131" s="433">
        <v>79</v>
      </c>
      <c r="C131" s="432">
        <v>67345</v>
      </c>
      <c r="D131" s="432">
        <v>10215</v>
      </c>
      <c r="E131" s="431"/>
      <c r="F131" s="431"/>
      <c r="G131" s="431"/>
      <c r="H131" s="431"/>
      <c r="I131" s="433">
        <v>3</v>
      </c>
      <c r="J131" s="432">
        <v>2881</v>
      </c>
      <c r="K131" s="431"/>
      <c r="L131" s="431"/>
      <c r="M131" s="432">
        <v>10301</v>
      </c>
      <c r="N131" s="431"/>
      <c r="O131" s="432">
        <v>10603</v>
      </c>
      <c r="P131" s="432">
        <v>212186</v>
      </c>
      <c r="Q131" s="431"/>
      <c r="R131" s="432">
        <v>200182</v>
      </c>
      <c r="S131" s="431"/>
      <c r="T131" s="431"/>
      <c r="U131" s="431"/>
      <c r="V131" s="432">
        <v>129858</v>
      </c>
      <c r="W131" s="431"/>
      <c r="X131" s="431"/>
      <c r="Y131" s="431"/>
      <c r="Z131" s="432">
        <v>43573</v>
      </c>
      <c r="AA131" s="431"/>
      <c r="AB131" s="431"/>
      <c r="AC131" s="432">
        <v>12087</v>
      </c>
      <c r="AD131" s="432">
        <v>120298</v>
      </c>
      <c r="AE131" s="432">
        <v>50648</v>
      </c>
      <c r="AF131" s="431"/>
      <c r="AG131" s="432">
        <v>24306</v>
      </c>
      <c r="AH131" s="432">
        <v>13003</v>
      </c>
      <c r="AI131" s="432">
        <v>12954</v>
      </c>
      <c r="AJ131" s="432">
        <v>10743</v>
      </c>
      <c r="AK131" s="432">
        <v>44145</v>
      </c>
      <c r="AL131" s="432">
        <v>44040</v>
      </c>
      <c r="AM131" s="432">
        <v>6263</v>
      </c>
      <c r="AN131" s="432">
        <v>19666</v>
      </c>
      <c r="AO131" s="432">
        <v>42603</v>
      </c>
      <c r="AP131" s="432">
        <v>16842</v>
      </c>
      <c r="AQ131" s="432">
        <v>6278</v>
      </c>
      <c r="AR131" s="432">
        <v>11027</v>
      </c>
      <c r="AS131" s="432">
        <v>15895</v>
      </c>
      <c r="AT131" s="432">
        <v>102880</v>
      </c>
      <c r="AU131" s="432">
        <v>18464</v>
      </c>
      <c r="AV131" s="432">
        <v>17205</v>
      </c>
      <c r="AW131" s="432">
        <v>16787</v>
      </c>
      <c r="AX131" s="432">
        <v>19712</v>
      </c>
      <c r="AY131" s="432">
        <v>11345</v>
      </c>
      <c r="AZ131" s="432">
        <v>47187</v>
      </c>
      <c r="BA131" s="432">
        <v>33373</v>
      </c>
      <c r="BB131" s="432">
        <v>14762</v>
      </c>
      <c r="BC131" s="432">
        <v>22274</v>
      </c>
      <c r="BD131" s="432">
        <v>16461</v>
      </c>
      <c r="BE131" s="432">
        <v>13328</v>
      </c>
      <c r="BF131" s="432">
        <v>14397</v>
      </c>
      <c r="BG131" s="432">
        <v>51604</v>
      </c>
      <c r="BH131" s="432">
        <v>6902</v>
      </c>
      <c r="BI131" s="433">
        <v>806</v>
      </c>
      <c r="BJ131" s="431"/>
      <c r="BK131" s="431"/>
      <c r="BL131" s="431"/>
      <c r="BM131" s="431"/>
      <c r="BN131" s="431"/>
      <c r="BO131" s="431"/>
      <c r="BP131" s="431"/>
      <c r="BQ131" s="431"/>
      <c r="BR131" s="431"/>
      <c r="BS131" s="431"/>
      <c r="BT131" s="431"/>
      <c r="BU131" s="431"/>
      <c r="BV131" s="431"/>
      <c r="BW131" s="431"/>
      <c r="BX131" s="431"/>
      <c r="BY131" s="431"/>
      <c r="BZ131" s="431"/>
      <c r="CA131" s="431"/>
      <c r="CB131" s="431"/>
      <c r="CC131" s="431"/>
      <c r="CD131" s="431"/>
      <c r="CE131" s="431"/>
      <c r="CF131" s="431"/>
      <c r="CG131" s="431"/>
      <c r="CH131" s="431"/>
      <c r="CI131" s="431"/>
      <c r="CJ131" s="431"/>
      <c r="CK131" s="431"/>
      <c r="CL131" s="431"/>
      <c r="CM131" s="431"/>
      <c r="CN131" s="431"/>
      <c r="CO131" s="431"/>
      <c r="CP131" s="431"/>
      <c r="CQ131" s="431"/>
      <c r="CR131" s="431"/>
      <c r="CS131" s="432">
        <v>9716</v>
      </c>
      <c r="CT131" s="431"/>
      <c r="CU131" s="432">
        <v>37643</v>
      </c>
      <c r="CV131" s="431"/>
      <c r="CW131" s="431"/>
      <c r="CX131" s="431"/>
      <c r="CY131" s="431"/>
      <c r="CZ131" s="431"/>
      <c r="DA131" s="432">
        <v>48059</v>
      </c>
      <c r="DB131" s="433"/>
    </row>
    <row r="132" spans="1:107" ht="11.1" customHeight="1" x14ac:dyDescent="0.2">
      <c r="A132" s="430" t="s">
        <v>573</v>
      </c>
      <c r="B132" s="431"/>
      <c r="C132" s="432">
        <v>1334</v>
      </c>
      <c r="D132" s="431"/>
      <c r="E132" s="431"/>
      <c r="F132" s="431"/>
      <c r="G132" s="431"/>
      <c r="H132" s="431"/>
      <c r="I132" s="431"/>
      <c r="J132" s="431"/>
      <c r="K132" s="431"/>
      <c r="L132" s="431"/>
      <c r="M132" s="431"/>
      <c r="N132" s="431"/>
      <c r="O132" s="431"/>
      <c r="P132" s="431"/>
      <c r="Q132" s="431"/>
      <c r="R132" s="431"/>
      <c r="S132" s="431"/>
      <c r="T132" s="431"/>
      <c r="U132" s="431"/>
      <c r="V132" s="431"/>
      <c r="W132" s="431"/>
      <c r="X132" s="431"/>
      <c r="Y132" s="431"/>
      <c r="Z132" s="431"/>
      <c r="AA132" s="431"/>
      <c r="AB132" s="431"/>
      <c r="AC132" s="431"/>
      <c r="AD132" s="431"/>
      <c r="AE132" s="431"/>
      <c r="AF132" s="431"/>
      <c r="AG132" s="431"/>
      <c r="AH132" s="431"/>
      <c r="AI132" s="431"/>
      <c r="AJ132" s="431"/>
      <c r="AK132" s="431"/>
      <c r="AL132" s="431"/>
      <c r="AM132" s="431"/>
      <c r="AN132" s="431"/>
      <c r="AO132" s="431"/>
      <c r="AP132" s="431"/>
      <c r="AQ132" s="431"/>
      <c r="AR132" s="431"/>
      <c r="AS132" s="431"/>
      <c r="AT132" s="431"/>
      <c r="AU132" s="431"/>
      <c r="AV132" s="431"/>
      <c r="AW132" s="431"/>
      <c r="AX132" s="431"/>
      <c r="AY132" s="431"/>
      <c r="AZ132" s="431"/>
      <c r="BA132" s="431"/>
      <c r="BB132" s="431"/>
      <c r="BC132" s="431"/>
      <c r="BD132" s="431"/>
      <c r="BE132" s="431"/>
      <c r="BF132" s="431"/>
      <c r="BG132" s="431"/>
      <c r="BH132" s="431"/>
      <c r="BI132" s="431"/>
      <c r="BJ132" s="431"/>
      <c r="BK132" s="431"/>
      <c r="BL132" s="431"/>
      <c r="BM132" s="431"/>
      <c r="BN132" s="431"/>
      <c r="BO132" s="431"/>
      <c r="BP132" s="431"/>
      <c r="BQ132" s="431"/>
      <c r="BR132" s="431"/>
      <c r="BS132" s="431"/>
      <c r="BT132" s="431"/>
      <c r="BU132" s="431"/>
      <c r="BV132" s="431"/>
      <c r="BW132" s="431"/>
      <c r="BX132" s="431"/>
      <c r="BY132" s="431"/>
      <c r="BZ132" s="431"/>
      <c r="CA132" s="431"/>
      <c r="CB132" s="431"/>
      <c r="CC132" s="431"/>
      <c r="CD132" s="431"/>
      <c r="CE132" s="431"/>
      <c r="CF132" s="431"/>
      <c r="CG132" s="431"/>
      <c r="CH132" s="431"/>
      <c r="CI132" s="431"/>
      <c r="CJ132" s="431"/>
      <c r="CK132" s="431"/>
      <c r="CL132" s="431"/>
      <c r="CM132" s="431"/>
      <c r="CN132" s="431"/>
      <c r="CO132" s="431"/>
      <c r="CP132" s="431"/>
      <c r="CQ132" s="431"/>
      <c r="CR132" s="431"/>
      <c r="CS132" s="431"/>
      <c r="CT132" s="431"/>
      <c r="CU132" s="431"/>
      <c r="CV132" s="431"/>
      <c r="CW132" s="431"/>
      <c r="CX132" s="431"/>
      <c r="CY132" s="431"/>
      <c r="CZ132" s="431"/>
      <c r="DA132" s="431"/>
      <c r="DB132" s="431"/>
    </row>
    <row r="133" spans="1:107" ht="11.1" customHeight="1" x14ac:dyDescent="0.2">
      <c r="A133" s="430" t="s">
        <v>574</v>
      </c>
      <c r="B133" s="432">
        <v>6018</v>
      </c>
      <c r="C133" s="431"/>
      <c r="D133" s="431"/>
      <c r="E133" s="432">
        <v>1695</v>
      </c>
      <c r="F133" s="431"/>
      <c r="G133" s="431"/>
      <c r="H133" s="431"/>
      <c r="I133" s="431"/>
      <c r="J133" s="431"/>
      <c r="K133" s="431"/>
      <c r="L133" s="431"/>
      <c r="M133" s="431"/>
      <c r="N133" s="431"/>
      <c r="O133" s="433">
        <v>204</v>
      </c>
      <c r="P133" s="431"/>
      <c r="Q133" s="433">
        <v>1</v>
      </c>
      <c r="R133" s="431"/>
      <c r="S133" s="432">
        <v>8446</v>
      </c>
      <c r="T133" s="431"/>
      <c r="U133" s="431"/>
      <c r="V133" s="432">
        <v>7085</v>
      </c>
      <c r="W133" s="431"/>
      <c r="X133" s="432">
        <v>5182</v>
      </c>
      <c r="Y133" s="431"/>
      <c r="Z133" s="432">
        <v>1869</v>
      </c>
      <c r="AA133" s="433">
        <v>613</v>
      </c>
      <c r="AB133" s="431"/>
      <c r="AC133" s="432">
        <v>1120</v>
      </c>
      <c r="AD133" s="432">
        <v>4451</v>
      </c>
      <c r="AE133" s="432">
        <v>1317</v>
      </c>
      <c r="AF133" s="431"/>
      <c r="AG133" s="433">
        <v>15</v>
      </c>
      <c r="AH133" s="431"/>
      <c r="AI133" s="431"/>
      <c r="AJ133" s="431"/>
      <c r="AK133" s="431"/>
      <c r="AL133" s="431"/>
      <c r="AM133" s="431"/>
      <c r="AN133" s="431"/>
      <c r="AO133" s="433">
        <v>898</v>
      </c>
      <c r="AP133" s="432">
        <v>2558</v>
      </c>
      <c r="AQ133" s="433">
        <v>2</v>
      </c>
      <c r="AR133" s="433">
        <v>569</v>
      </c>
      <c r="AS133" s="431"/>
      <c r="AT133" s="433">
        <v>671</v>
      </c>
      <c r="AU133" s="433">
        <v>567</v>
      </c>
      <c r="AV133" s="431"/>
      <c r="AW133" s="433">
        <v>1</v>
      </c>
      <c r="AX133" s="433">
        <v>28</v>
      </c>
      <c r="AY133" s="431"/>
      <c r="AZ133" s="433">
        <v>959</v>
      </c>
      <c r="BA133" s="432">
        <v>1426</v>
      </c>
      <c r="BB133" s="433">
        <v>972</v>
      </c>
      <c r="BC133" s="431"/>
      <c r="BD133" s="431"/>
      <c r="BE133" s="433">
        <v>694</v>
      </c>
      <c r="BF133" s="431"/>
      <c r="BG133" s="432">
        <v>1209</v>
      </c>
      <c r="BH133" s="431"/>
      <c r="BI133" s="431"/>
      <c r="BJ133" s="431"/>
      <c r="BK133" s="431"/>
      <c r="BL133" s="431"/>
      <c r="BM133" s="431"/>
      <c r="BN133" s="431"/>
      <c r="BO133" s="431"/>
      <c r="BP133" s="431"/>
      <c r="BQ133" s="431"/>
      <c r="BR133" s="431"/>
      <c r="BS133" s="431"/>
      <c r="BT133" s="431"/>
      <c r="BU133" s="431"/>
      <c r="BV133" s="431"/>
      <c r="BW133" s="431"/>
      <c r="BX133" s="431"/>
      <c r="BY133" s="431"/>
      <c r="BZ133" s="431"/>
      <c r="CA133" s="431"/>
      <c r="CB133" s="431"/>
      <c r="CC133" s="431"/>
      <c r="CD133" s="431"/>
      <c r="CE133" s="431"/>
      <c r="CF133" s="431"/>
      <c r="CG133" s="431"/>
      <c r="CH133" s="431"/>
      <c r="CI133" s="431"/>
      <c r="CJ133" s="431"/>
      <c r="CK133" s="431"/>
      <c r="CL133" s="431"/>
      <c r="CM133" s="431"/>
      <c r="CN133" s="431"/>
      <c r="CO133" s="431"/>
      <c r="CP133" s="431"/>
      <c r="CQ133" s="431"/>
      <c r="CR133" s="431"/>
      <c r="CS133" s="431"/>
      <c r="CT133" s="431"/>
      <c r="CU133" s="432">
        <v>1430</v>
      </c>
      <c r="CV133" s="431"/>
      <c r="CW133" s="431"/>
      <c r="CX133" s="431"/>
      <c r="CY133" s="431"/>
      <c r="CZ133" s="431"/>
      <c r="DA133" s="431"/>
      <c r="DB133" s="431"/>
    </row>
    <row r="134" spans="1:107" ht="11.1" customHeight="1" x14ac:dyDescent="0.2">
      <c r="A134" s="430" t="s">
        <v>575</v>
      </c>
      <c r="B134" s="431"/>
      <c r="C134" s="431"/>
      <c r="D134" s="431"/>
      <c r="E134" s="431"/>
      <c r="F134" s="431"/>
      <c r="G134" s="431"/>
      <c r="H134" s="431"/>
      <c r="I134" s="431"/>
      <c r="J134" s="431"/>
      <c r="K134" s="431"/>
      <c r="L134" s="431"/>
      <c r="M134" s="431"/>
      <c r="N134" s="431"/>
      <c r="O134" s="431"/>
      <c r="P134" s="431"/>
      <c r="Q134" s="431"/>
      <c r="R134" s="431"/>
      <c r="S134" s="431"/>
      <c r="T134" s="431"/>
      <c r="U134" s="431"/>
      <c r="V134" s="431"/>
      <c r="W134" s="431"/>
      <c r="X134" s="431"/>
      <c r="Y134" s="431"/>
      <c r="Z134" s="431"/>
      <c r="AA134" s="431"/>
      <c r="AB134" s="431"/>
      <c r="AC134" s="431"/>
      <c r="AD134" s="431"/>
      <c r="AE134" s="431"/>
      <c r="AF134" s="431"/>
      <c r="AG134" s="431"/>
      <c r="AH134" s="431"/>
      <c r="AI134" s="431"/>
      <c r="AJ134" s="431"/>
      <c r="AK134" s="431"/>
      <c r="AL134" s="431"/>
      <c r="AM134" s="431"/>
      <c r="AN134" s="431"/>
      <c r="AO134" s="431"/>
      <c r="AP134" s="431"/>
      <c r="AQ134" s="431"/>
      <c r="AR134" s="431"/>
      <c r="AS134" s="431"/>
      <c r="AT134" s="431"/>
      <c r="AU134" s="431"/>
      <c r="AV134" s="431"/>
      <c r="AW134" s="431"/>
      <c r="AX134" s="431"/>
      <c r="AY134" s="431"/>
      <c r="AZ134" s="431"/>
      <c r="BA134" s="431"/>
      <c r="BB134" s="431"/>
      <c r="BC134" s="431"/>
      <c r="BD134" s="431"/>
      <c r="BE134" s="431"/>
      <c r="BF134" s="431"/>
      <c r="BG134" s="433">
        <v>75</v>
      </c>
      <c r="BH134" s="431"/>
      <c r="BI134" s="431"/>
      <c r="BJ134" s="431"/>
      <c r="BK134" s="431"/>
      <c r="BL134" s="431"/>
      <c r="BM134" s="431"/>
      <c r="BN134" s="431"/>
      <c r="BO134" s="431"/>
      <c r="BP134" s="431"/>
      <c r="BQ134" s="431"/>
      <c r="BR134" s="431"/>
      <c r="BS134" s="431"/>
      <c r="BT134" s="431"/>
      <c r="BU134" s="431"/>
      <c r="BV134" s="431"/>
      <c r="BW134" s="431"/>
      <c r="BX134" s="431"/>
      <c r="BY134" s="431"/>
      <c r="BZ134" s="431"/>
      <c r="CA134" s="431"/>
      <c r="CB134" s="431"/>
      <c r="CC134" s="431"/>
      <c r="CD134" s="431"/>
      <c r="CE134" s="431"/>
      <c r="CF134" s="431"/>
      <c r="CG134" s="431"/>
      <c r="CH134" s="431"/>
      <c r="CI134" s="431"/>
      <c r="CJ134" s="431"/>
      <c r="CK134" s="431"/>
      <c r="CL134" s="431"/>
      <c r="CM134" s="431"/>
      <c r="CN134" s="431"/>
      <c r="CO134" s="431"/>
      <c r="CP134" s="431"/>
      <c r="CQ134" s="431"/>
      <c r="CR134" s="431"/>
      <c r="CS134" s="431"/>
      <c r="CT134" s="431"/>
      <c r="CU134" s="433">
        <v>137</v>
      </c>
      <c r="CV134" s="431"/>
      <c r="CW134" s="431"/>
      <c r="CX134" s="431"/>
      <c r="CY134" s="431"/>
      <c r="CZ134" s="431"/>
      <c r="DA134" s="431"/>
      <c r="DB134" s="431"/>
    </row>
    <row r="135" spans="1:107" ht="11.1" customHeight="1" x14ac:dyDescent="0.2">
      <c r="A135" s="430" t="s">
        <v>576</v>
      </c>
      <c r="B135" s="432">
        <v>2177</v>
      </c>
      <c r="C135" s="432">
        <v>10487</v>
      </c>
      <c r="D135" s="432">
        <v>1142</v>
      </c>
      <c r="E135" s="431"/>
      <c r="F135" s="431"/>
      <c r="G135" s="431"/>
      <c r="H135" s="431"/>
      <c r="I135" s="431"/>
      <c r="J135" s="433">
        <v>758</v>
      </c>
      <c r="K135" s="431"/>
      <c r="L135" s="431"/>
      <c r="M135" s="431"/>
      <c r="N135" s="431"/>
      <c r="O135" s="433">
        <v>723</v>
      </c>
      <c r="P135" s="432">
        <v>17232</v>
      </c>
      <c r="Q135" s="431"/>
      <c r="R135" s="432">
        <v>18315</v>
      </c>
      <c r="S135" s="431"/>
      <c r="T135" s="431"/>
      <c r="U135" s="431"/>
      <c r="V135" s="432">
        <v>12664</v>
      </c>
      <c r="W135" s="431"/>
      <c r="X135" s="431"/>
      <c r="Y135" s="431"/>
      <c r="Z135" s="432">
        <v>8567</v>
      </c>
      <c r="AA135" s="431"/>
      <c r="AB135" s="431"/>
      <c r="AC135" s="432">
        <v>2558</v>
      </c>
      <c r="AD135" s="432">
        <v>8300</v>
      </c>
      <c r="AE135" s="432">
        <v>4924</v>
      </c>
      <c r="AF135" s="431"/>
      <c r="AG135" s="432">
        <v>2250</v>
      </c>
      <c r="AH135" s="433">
        <v>763</v>
      </c>
      <c r="AI135" s="433">
        <v>772</v>
      </c>
      <c r="AJ135" s="433">
        <v>814</v>
      </c>
      <c r="AK135" s="433">
        <v>941</v>
      </c>
      <c r="AL135" s="432">
        <v>4030</v>
      </c>
      <c r="AM135" s="433">
        <v>938</v>
      </c>
      <c r="AN135" s="432">
        <v>1341</v>
      </c>
      <c r="AO135" s="432">
        <v>3187</v>
      </c>
      <c r="AP135" s="432">
        <v>2540</v>
      </c>
      <c r="AQ135" s="433">
        <v>832</v>
      </c>
      <c r="AR135" s="432">
        <v>1366</v>
      </c>
      <c r="AS135" s="432">
        <v>1253</v>
      </c>
      <c r="AT135" s="432">
        <v>6526</v>
      </c>
      <c r="AU135" s="433">
        <v>612</v>
      </c>
      <c r="AV135" s="432">
        <v>1204</v>
      </c>
      <c r="AW135" s="433">
        <v>842</v>
      </c>
      <c r="AX135" s="432">
        <v>1194</v>
      </c>
      <c r="AY135" s="433">
        <v>575</v>
      </c>
      <c r="AZ135" s="432">
        <v>4334</v>
      </c>
      <c r="BA135" s="432">
        <v>4977</v>
      </c>
      <c r="BB135" s="432">
        <v>1399</v>
      </c>
      <c r="BC135" s="432">
        <v>1498</v>
      </c>
      <c r="BD135" s="433">
        <v>707</v>
      </c>
      <c r="BE135" s="433">
        <v>587</v>
      </c>
      <c r="BF135" s="432">
        <v>1487</v>
      </c>
      <c r="BG135" s="432">
        <v>5685</v>
      </c>
      <c r="BH135" s="433">
        <v>64</v>
      </c>
      <c r="BI135" s="433">
        <v>6</v>
      </c>
      <c r="BJ135" s="431"/>
      <c r="BK135" s="431"/>
      <c r="BL135" s="431"/>
      <c r="BM135" s="431"/>
      <c r="BN135" s="431"/>
      <c r="BO135" s="431"/>
      <c r="BP135" s="431"/>
      <c r="BQ135" s="431"/>
      <c r="BR135" s="431"/>
      <c r="BS135" s="431"/>
      <c r="BT135" s="431"/>
      <c r="BU135" s="431"/>
      <c r="BV135" s="431"/>
      <c r="BW135" s="431"/>
      <c r="BX135" s="431"/>
      <c r="BY135" s="431"/>
      <c r="BZ135" s="431"/>
      <c r="CA135" s="431"/>
      <c r="CB135" s="431"/>
      <c r="CC135" s="431"/>
      <c r="CD135" s="431"/>
      <c r="CE135" s="431"/>
      <c r="CF135" s="431"/>
      <c r="CG135" s="431"/>
      <c r="CH135" s="431"/>
      <c r="CI135" s="431"/>
      <c r="CJ135" s="431"/>
      <c r="CK135" s="431"/>
      <c r="CL135" s="431"/>
      <c r="CM135" s="431"/>
      <c r="CN135" s="431"/>
      <c r="CO135" s="431"/>
      <c r="CP135" s="431"/>
      <c r="CQ135" s="431"/>
      <c r="CR135" s="431"/>
      <c r="CS135" s="433">
        <v>253</v>
      </c>
      <c r="CT135" s="431"/>
      <c r="CU135" s="432">
        <v>1469</v>
      </c>
      <c r="CV135" s="431"/>
      <c r="CW135" s="431"/>
      <c r="CX135" s="431"/>
      <c r="CY135" s="431"/>
      <c r="CZ135" s="431"/>
      <c r="DA135" s="432">
        <v>2584</v>
      </c>
      <c r="DB135" s="431"/>
    </row>
    <row r="136" spans="1:107" ht="11.1" customHeight="1" x14ac:dyDescent="0.2">
      <c r="A136" s="430" t="s">
        <v>577</v>
      </c>
      <c r="B136" s="431"/>
      <c r="C136" s="431"/>
      <c r="D136" s="431"/>
      <c r="E136" s="431"/>
      <c r="F136" s="431"/>
      <c r="G136" s="431"/>
      <c r="H136" s="431"/>
      <c r="I136" s="431"/>
      <c r="J136" s="431"/>
      <c r="K136" s="431"/>
      <c r="L136" s="431"/>
      <c r="M136" s="431"/>
      <c r="N136" s="431"/>
      <c r="O136" s="431"/>
      <c r="P136" s="431"/>
      <c r="Q136" s="431"/>
      <c r="R136" s="431"/>
      <c r="S136" s="431"/>
      <c r="T136" s="431"/>
      <c r="U136" s="431"/>
      <c r="V136" s="431"/>
      <c r="W136" s="431"/>
      <c r="X136" s="431"/>
      <c r="Y136" s="431"/>
      <c r="Z136" s="431"/>
      <c r="AA136" s="431"/>
      <c r="AB136" s="431"/>
      <c r="AC136" s="431"/>
      <c r="AD136" s="431"/>
      <c r="AE136" s="431"/>
      <c r="AF136" s="431"/>
      <c r="AG136" s="431"/>
      <c r="AH136" s="431"/>
      <c r="AI136" s="431"/>
      <c r="AJ136" s="431"/>
      <c r="AK136" s="433">
        <v>11</v>
      </c>
      <c r="AL136" s="431"/>
      <c r="AM136" s="431"/>
      <c r="AN136" s="431"/>
      <c r="AO136" s="431"/>
      <c r="AP136" s="431"/>
      <c r="AQ136" s="431"/>
      <c r="AR136" s="431"/>
      <c r="AS136" s="431"/>
      <c r="AT136" s="431"/>
      <c r="AU136" s="431"/>
      <c r="AV136" s="431"/>
      <c r="AW136" s="431"/>
      <c r="AX136" s="431"/>
      <c r="AY136" s="431"/>
      <c r="AZ136" s="431"/>
      <c r="BA136" s="431"/>
      <c r="BB136" s="431"/>
      <c r="BC136" s="431"/>
      <c r="BD136" s="431"/>
      <c r="BE136" s="431"/>
      <c r="BF136" s="431"/>
      <c r="BG136" s="431"/>
      <c r="BH136" s="431"/>
      <c r="BI136" s="431"/>
      <c r="BJ136" s="431"/>
      <c r="BK136" s="431"/>
      <c r="BL136" s="431"/>
      <c r="BM136" s="431"/>
      <c r="BN136" s="431"/>
      <c r="BO136" s="431"/>
      <c r="BP136" s="431"/>
      <c r="BQ136" s="431"/>
      <c r="BR136" s="431"/>
      <c r="BS136" s="431"/>
      <c r="BT136" s="431"/>
      <c r="BU136" s="431"/>
      <c r="BV136" s="431"/>
      <c r="BW136" s="431"/>
      <c r="BX136" s="431"/>
      <c r="BY136" s="431"/>
      <c r="BZ136" s="431"/>
      <c r="CA136" s="431"/>
      <c r="CB136" s="431"/>
      <c r="CC136" s="431"/>
      <c r="CD136" s="431"/>
      <c r="CE136" s="431"/>
      <c r="CF136" s="431"/>
      <c r="CG136" s="431"/>
      <c r="CH136" s="431"/>
      <c r="CI136" s="431"/>
      <c r="CJ136" s="431"/>
      <c r="CK136" s="431"/>
      <c r="CL136" s="431"/>
      <c r="CM136" s="431"/>
      <c r="CN136" s="431"/>
      <c r="CO136" s="431"/>
      <c r="CP136" s="431"/>
      <c r="CQ136" s="431"/>
      <c r="CR136" s="431"/>
      <c r="CS136" s="431"/>
      <c r="CT136" s="431"/>
      <c r="CU136" s="431"/>
      <c r="CV136" s="431"/>
      <c r="CW136" s="431"/>
      <c r="CX136" s="431"/>
      <c r="CY136" s="431"/>
      <c r="CZ136" s="431"/>
      <c r="DA136" s="431"/>
      <c r="DB136" s="431"/>
    </row>
    <row r="137" spans="1:107" ht="11.1" customHeight="1" x14ac:dyDescent="0.2">
      <c r="A137" s="430" t="s">
        <v>578</v>
      </c>
      <c r="B137" s="432">
        <v>2261</v>
      </c>
      <c r="C137" s="432">
        <v>3407</v>
      </c>
      <c r="D137" s="433">
        <v>526</v>
      </c>
      <c r="E137" s="431"/>
      <c r="F137" s="431"/>
      <c r="G137" s="431"/>
      <c r="H137" s="431"/>
      <c r="I137" s="431"/>
      <c r="J137" s="431"/>
      <c r="K137" s="431"/>
      <c r="L137" s="431"/>
      <c r="M137" s="431"/>
      <c r="N137" s="431"/>
      <c r="O137" s="433">
        <v>289</v>
      </c>
      <c r="P137" s="432">
        <v>13402</v>
      </c>
      <c r="Q137" s="433">
        <v>739</v>
      </c>
      <c r="R137" s="432">
        <v>11271</v>
      </c>
      <c r="S137" s="431"/>
      <c r="T137" s="431"/>
      <c r="U137" s="431"/>
      <c r="V137" s="432">
        <v>9502</v>
      </c>
      <c r="W137" s="431"/>
      <c r="X137" s="431"/>
      <c r="Y137" s="431"/>
      <c r="Z137" s="432">
        <v>2586</v>
      </c>
      <c r="AA137" s="431"/>
      <c r="AB137" s="431"/>
      <c r="AC137" s="432">
        <v>1622</v>
      </c>
      <c r="AD137" s="432">
        <v>5616</v>
      </c>
      <c r="AE137" s="432">
        <v>2424</v>
      </c>
      <c r="AF137" s="431"/>
      <c r="AG137" s="432">
        <v>4035</v>
      </c>
      <c r="AH137" s="433">
        <v>789</v>
      </c>
      <c r="AI137" s="432">
        <v>1408</v>
      </c>
      <c r="AJ137" s="432">
        <v>2297</v>
      </c>
      <c r="AK137" s="432">
        <v>4055</v>
      </c>
      <c r="AL137" s="432">
        <v>2027</v>
      </c>
      <c r="AM137" s="433">
        <v>771</v>
      </c>
      <c r="AN137" s="432">
        <v>1292</v>
      </c>
      <c r="AO137" s="432">
        <v>4307</v>
      </c>
      <c r="AP137" s="432">
        <v>3076</v>
      </c>
      <c r="AQ137" s="433">
        <v>825</v>
      </c>
      <c r="AR137" s="432">
        <v>1683</v>
      </c>
      <c r="AS137" s="433">
        <v>35</v>
      </c>
      <c r="AT137" s="432">
        <v>5382</v>
      </c>
      <c r="AU137" s="433">
        <v>816</v>
      </c>
      <c r="AV137" s="433">
        <v>653</v>
      </c>
      <c r="AW137" s="432">
        <v>2337</v>
      </c>
      <c r="AX137" s="432">
        <v>2222</v>
      </c>
      <c r="AY137" s="432">
        <v>1482</v>
      </c>
      <c r="AZ137" s="432">
        <v>4040</v>
      </c>
      <c r="BA137" s="432">
        <v>2708</v>
      </c>
      <c r="BB137" s="433">
        <v>820</v>
      </c>
      <c r="BC137" s="432">
        <v>2025</v>
      </c>
      <c r="BD137" s="432">
        <v>1599</v>
      </c>
      <c r="BE137" s="432">
        <v>1250</v>
      </c>
      <c r="BF137" s="433">
        <v>23</v>
      </c>
      <c r="BG137" s="432">
        <v>3800</v>
      </c>
      <c r="BH137" s="433">
        <v>124</v>
      </c>
      <c r="BI137" s="433">
        <v>76</v>
      </c>
      <c r="BJ137" s="431"/>
      <c r="BK137" s="431"/>
      <c r="BL137" s="431"/>
      <c r="BM137" s="431"/>
      <c r="BN137" s="431"/>
      <c r="BO137" s="431"/>
      <c r="BP137" s="431"/>
      <c r="BQ137" s="431"/>
      <c r="BR137" s="431"/>
      <c r="BS137" s="431"/>
      <c r="BT137" s="431"/>
      <c r="BU137" s="431"/>
      <c r="BV137" s="431"/>
      <c r="BW137" s="431"/>
      <c r="BX137" s="431"/>
      <c r="BY137" s="431"/>
      <c r="BZ137" s="431"/>
      <c r="CA137" s="431"/>
      <c r="CB137" s="431"/>
      <c r="CC137" s="431"/>
      <c r="CD137" s="431"/>
      <c r="CE137" s="431"/>
      <c r="CF137" s="431"/>
      <c r="CG137" s="431"/>
      <c r="CH137" s="431"/>
      <c r="CI137" s="431"/>
      <c r="CJ137" s="431"/>
      <c r="CK137" s="431"/>
      <c r="CL137" s="431"/>
      <c r="CM137" s="431"/>
      <c r="CN137" s="431"/>
      <c r="CO137" s="431"/>
      <c r="CP137" s="431"/>
      <c r="CQ137" s="431"/>
      <c r="CR137" s="431"/>
      <c r="CS137" s="433">
        <v>68</v>
      </c>
      <c r="CT137" s="431"/>
      <c r="CU137" s="432">
        <v>1219</v>
      </c>
      <c r="CV137" s="431"/>
      <c r="CW137" s="431"/>
      <c r="CX137" s="431"/>
      <c r="CY137" s="431"/>
      <c r="CZ137" s="431"/>
      <c r="DA137" s="432">
        <v>3795</v>
      </c>
      <c r="DB137" s="431"/>
    </row>
    <row r="138" spans="1:107" ht="11.1" customHeight="1" x14ac:dyDescent="0.2">
      <c r="A138" s="430" t="s">
        <v>579</v>
      </c>
      <c r="B138" s="431"/>
      <c r="C138" s="431"/>
      <c r="D138" s="431"/>
      <c r="E138" s="432">
        <v>1077</v>
      </c>
      <c r="F138" s="431"/>
      <c r="G138" s="431"/>
      <c r="H138" s="431"/>
      <c r="I138" s="431"/>
      <c r="J138" s="431"/>
      <c r="K138" s="431"/>
      <c r="L138" s="431"/>
      <c r="M138" s="431"/>
      <c r="N138" s="431"/>
      <c r="O138" s="431"/>
      <c r="P138" s="431"/>
      <c r="Q138" s="431"/>
      <c r="R138" s="431"/>
      <c r="S138" s="431"/>
      <c r="T138" s="431"/>
      <c r="U138" s="431"/>
      <c r="V138" s="431"/>
      <c r="W138" s="431"/>
      <c r="X138" s="431"/>
      <c r="Y138" s="431"/>
      <c r="Z138" s="431"/>
      <c r="AA138" s="431"/>
      <c r="AB138" s="431"/>
      <c r="AC138" s="431"/>
      <c r="AD138" s="431"/>
      <c r="AE138" s="431"/>
      <c r="AF138" s="431"/>
      <c r="AG138" s="431"/>
      <c r="AH138" s="431"/>
      <c r="AI138" s="431"/>
      <c r="AJ138" s="431"/>
      <c r="AK138" s="431"/>
      <c r="AL138" s="431"/>
      <c r="AM138" s="431"/>
      <c r="AN138" s="431"/>
      <c r="AO138" s="431"/>
      <c r="AP138" s="431"/>
      <c r="AQ138" s="431"/>
      <c r="AR138" s="431"/>
      <c r="AS138" s="431"/>
      <c r="AT138" s="431"/>
      <c r="AU138" s="431"/>
      <c r="AV138" s="431"/>
      <c r="AW138" s="431"/>
      <c r="AX138" s="431"/>
      <c r="AY138" s="431"/>
      <c r="AZ138" s="431"/>
      <c r="BA138" s="431"/>
      <c r="BB138" s="431"/>
      <c r="BC138" s="431"/>
      <c r="BD138" s="431"/>
      <c r="BE138" s="431"/>
      <c r="BF138" s="431"/>
      <c r="BG138" s="431"/>
      <c r="BH138" s="431"/>
      <c r="BI138" s="431"/>
      <c r="BJ138" s="431"/>
      <c r="BK138" s="431"/>
      <c r="BL138" s="431"/>
      <c r="BM138" s="431"/>
      <c r="BN138" s="431"/>
      <c r="BO138" s="431"/>
      <c r="BP138" s="431"/>
      <c r="BQ138" s="431"/>
      <c r="BR138" s="431"/>
      <c r="BS138" s="431"/>
      <c r="BT138" s="431"/>
      <c r="BU138" s="431"/>
      <c r="BV138" s="431"/>
      <c r="BW138" s="431"/>
      <c r="BX138" s="431"/>
      <c r="BY138" s="431"/>
      <c r="BZ138" s="431"/>
      <c r="CA138" s="431"/>
      <c r="CB138" s="431"/>
      <c r="CC138" s="431"/>
      <c r="CD138" s="431"/>
      <c r="CE138" s="431"/>
      <c r="CF138" s="431"/>
      <c r="CG138" s="431"/>
      <c r="CH138" s="431"/>
      <c r="CI138" s="431"/>
      <c r="CJ138" s="431"/>
      <c r="CK138" s="431"/>
      <c r="CL138" s="431"/>
      <c r="CM138" s="431"/>
      <c r="CN138" s="431"/>
      <c r="CO138" s="431"/>
      <c r="CP138" s="431"/>
      <c r="CQ138" s="431"/>
      <c r="CR138" s="431"/>
      <c r="CS138" s="431"/>
      <c r="CT138" s="431"/>
      <c r="CU138" s="431"/>
      <c r="CV138" s="431"/>
      <c r="CW138" s="431"/>
      <c r="CX138" s="431"/>
      <c r="CY138" s="431"/>
      <c r="CZ138" s="431"/>
      <c r="DA138" s="431"/>
      <c r="DB138" s="431"/>
    </row>
    <row r="139" spans="1:107" ht="11.1" customHeight="1" x14ac:dyDescent="0.2">
      <c r="A139" s="430" t="s">
        <v>580</v>
      </c>
      <c r="B139" s="432">
        <v>1879</v>
      </c>
      <c r="C139" s="432">
        <v>7856</v>
      </c>
      <c r="D139" s="432">
        <v>1288</v>
      </c>
      <c r="E139" s="431"/>
      <c r="F139" s="431"/>
      <c r="G139" s="431"/>
      <c r="H139" s="431"/>
      <c r="I139" s="431"/>
      <c r="J139" s="433">
        <v>199</v>
      </c>
      <c r="K139" s="431"/>
      <c r="L139" s="431"/>
      <c r="M139" s="431"/>
      <c r="N139" s="431"/>
      <c r="O139" s="433">
        <v>358</v>
      </c>
      <c r="P139" s="432">
        <v>16686</v>
      </c>
      <c r="Q139" s="431"/>
      <c r="R139" s="432">
        <v>12640</v>
      </c>
      <c r="S139" s="431"/>
      <c r="T139" s="431"/>
      <c r="U139" s="431"/>
      <c r="V139" s="432">
        <v>12491</v>
      </c>
      <c r="W139" s="431"/>
      <c r="X139" s="431"/>
      <c r="Y139" s="431"/>
      <c r="Z139" s="432">
        <v>4844</v>
      </c>
      <c r="AA139" s="431"/>
      <c r="AB139" s="431"/>
      <c r="AC139" s="432">
        <v>1631</v>
      </c>
      <c r="AD139" s="432">
        <v>8104</v>
      </c>
      <c r="AE139" s="432">
        <v>4056</v>
      </c>
      <c r="AF139" s="431"/>
      <c r="AG139" s="432">
        <v>1577</v>
      </c>
      <c r="AH139" s="433">
        <v>654</v>
      </c>
      <c r="AI139" s="433">
        <v>594</v>
      </c>
      <c r="AJ139" s="431"/>
      <c r="AK139" s="432">
        <v>2075</v>
      </c>
      <c r="AL139" s="432">
        <v>3447</v>
      </c>
      <c r="AM139" s="433">
        <v>575</v>
      </c>
      <c r="AN139" s="433">
        <v>97</v>
      </c>
      <c r="AO139" s="432">
        <v>5080</v>
      </c>
      <c r="AP139" s="432">
        <v>1043</v>
      </c>
      <c r="AQ139" s="432">
        <v>1972</v>
      </c>
      <c r="AR139" s="432">
        <v>1965</v>
      </c>
      <c r="AS139" s="432">
        <v>1527</v>
      </c>
      <c r="AT139" s="432">
        <v>2315</v>
      </c>
      <c r="AU139" s="432">
        <v>1505</v>
      </c>
      <c r="AV139" s="433">
        <v>983</v>
      </c>
      <c r="AW139" s="432">
        <v>2833</v>
      </c>
      <c r="AX139" s="432">
        <v>3111</v>
      </c>
      <c r="AY139" s="433">
        <v>89</v>
      </c>
      <c r="AZ139" s="432">
        <v>1814</v>
      </c>
      <c r="BA139" s="432">
        <v>2420</v>
      </c>
      <c r="BB139" s="432">
        <v>1743</v>
      </c>
      <c r="BC139" s="432">
        <v>1473</v>
      </c>
      <c r="BD139" s="433">
        <v>411</v>
      </c>
      <c r="BE139" s="432">
        <v>2749</v>
      </c>
      <c r="BF139" s="431"/>
      <c r="BG139" s="432">
        <v>7871</v>
      </c>
      <c r="BH139" s="433">
        <v>818</v>
      </c>
      <c r="BI139" s="433">
        <v>192</v>
      </c>
      <c r="BJ139" s="431"/>
      <c r="BK139" s="431"/>
      <c r="BL139" s="431"/>
      <c r="BM139" s="431"/>
      <c r="BN139" s="431"/>
      <c r="BO139" s="431"/>
      <c r="BP139" s="431"/>
      <c r="BQ139" s="431"/>
      <c r="BR139" s="431"/>
      <c r="BS139" s="431"/>
      <c r="BT139" s="431"/>
      <c r="BU139" s="431"/>
      <c r="BV139" s="431"/>
      <c r="BW139" s="431"/>
      <c r="BX139" s="431"/>
      <c r="BY139" s="431"/>
      <c r="BZ139" s="431"/>
      <c r="CA139" s="431"/>
      <c r="CB139" s="431"/>
      <c r="CC139" s="431"/>
      <c r="CD139" s="431"/>
      <c r="CE139" s="431"/>
      <c r="CF139" s="431"/>
      <c r="CG139" s="431"/>
      <c r="CH139" s="431"/>
      <c r="CI139" s="431"/>
      <c r="CJ139" s="431"/>
      <c r="CK139" s="431"/>
      <c r="CL139" s="431"/>
      <c r="CM139" s="431"/>
      <c r="CN139" s="431"/>
      <c r="CO139" s="431"/>
      <c r="CP139" s="431"/>
      <c r="CQ139" s="431"/>
      <c r="CR139" s="431"/>
      <c r="CS139" s="433">
        <v>501</v>
      </c>
      <c r="CT139" s="431"/>
      <c r="CU139" s="432">
        <v>2836</v>
      </c>
      <c r="CV139" s="431"/>
      <c r="CW139" s="431"/>
      <c r="CX139" s="431"/>
      <c r="CY139" s="431"/>
      <c r="CZ139" s="431"/>
      <c r="DA139" s="432">
        <v>1737</v>
      </c>
      <c r="DB139" s="431"/>
    </row>
    <row r="140" spans="1:107" s="425" customFormat="1" ht="11.1" customHeight="1" x14ac:dyDescent="0.2">
      <c r="A140" s="430"/>
      <c r="B140" s="434"/>
      <c r="C140" s="434"/>
      <c r="D140" s="434"/>
      <c r="E140" s="434"/>
      <c r="F140" s="434"/>
      <c r="G140" s="434"/>
      <c r="H140" s="434"/>
      <c r="I140" s="434"/>
      <c r="J140" s="434"/>
      <c r="K140" s="434"/>
      <c r="L140" s="434"/>
      <c r="M140" s="434"/>
      <c r="N140" s="434"/>
      <c r="O140" s="434"/>
      <c r="P140" s="434"/>
      <c r="Q140" s="434"/>
      <c r="R140" s="434"/>
      <c r="S140" s="434"/>
      <c r="T140" s="434"/>
      <c r="U140" s="434"/>
      <c r="V140" s="434"/>
      <c r="W140" s="434"/>
      <c r="X140" s="434"/>
      <c r="Y140" s="434"/>
      <c r="Z140" s="434"/>
      <c r="AA140" s="434"/>
      <c r="AB140" s="434"/>
      <c r="AC140" s="434"/>
      <c r="AD140" s="434"/>
      <c r="AE140" s="434"/>
      <c r="AF140" s="434"/>
      <c r="AG140" s="434"/>
      <c r="AH140" s="434"/>
      <c r="AI140" s="434"/>
      <c r="AJ140" s="434"/>
      <c r="AK140" s="434"/>
      <c r="AL140" s="434"/>
      <c r="AM140" s="434"/>
      <c r="AN140" s="434"/>
      <c r="AO140" s="434"/>
      <c r="AP140" s="434"/>
      <c r="AQ140" s="434"/>
      <c r="AR140" s="434"/>
      <c r="AS140" s="434"/>
      <c r="AT140" s="434"/>
      <c r="AU140" s="434"/>
      <c r="AV140" s="434"/>
      <c r="AW140" s="434"/>
      <c r="AX140" s="434"/>
      <c r="AY140" s="434"/>
      <c r="AZ140" s="434"/>
      <c r="BA140" s="434"/>
      <c r="BB140" s="434"/>
      <c r="BC140" s="434"/>
      <c r="BD140" s="434"/>
      <c r="BE140" s="434"/>
      <c r="BF140" s="434"/>
      <c r="BG140" s="434"/>
      <c r="BH140" s="434"/>
      <c r="BI140" s="434"/>
      <c r="BJ140" s="434"/>
      <c r="BK140" s="434"/>
      <c r="BL140" s="434"/>
      <c r="BM140" s="434"/>
      <c r="BN140" s="434"/>
      <c r="BO140" s="434"/>
      <c r="BP140" s="434"/>
      <c r="BQ140" s="434"/>
      <c r="BR140" s="434"/>
      <c r="BS140" s="434"/>
      <c r="BT140" s="434"/>
      <c r="BU140" s="434"/>
      <c r="BV140" s="434"/>
      <c r="BW140" s="434"/>
      <c r="BX140" s="434"/>
      <c r="BY140" s="434"/>
      <c r="BZ140" s="434"/>
      <c r="CA140" s="434"/>
      <c r="CB140" s="434"/>
      <c r="CC140" s="434"/>
      <c r="CD140" s="434"/>
      <c r="CE140" s="434"/>
      <c r="CF140" s="434"/>
      <c r="CG140" s="434"/>
      <c r="CH140" s="434"/>
      <c r="CI140" s="434"/>
      <c r="CJ140" s="434"/>
      <c r="CK140" s="434"/>
      <c r="CL140" s="434"/>
      <c r="CM140" s="434"/>
      <c r="CN140" s="434"/>
      <c r="CO140" s="434"/>
      <c r="CP140" s="434"/>
      <c r="CQ140" s="434"/>
      <c r="CR140" s="434"/>
      <c r="CS140" s="434"/>
      <c r="CT140" s="434"/>
      <c r="CU140" s="434"/>
      <c r="CV140" s="434"/>
      <c r="CW140" s="434"/>
      <c r="CX140" s="434"/>
      <c r="CY140" s="434"/>
      <c r="CZ140" s="434"/>
      <c r="DA140" s="434"/>
      <c r="DB140" s="434"/>
    </row>
    <row r="141" spans="1:107" ht="11.1" customHeight="1" x14ac:dyDescent="0.2">
      <c r="A141" s="426" t="s">
        <v>581</v>
      </c>
      <c r="B141" s="428">
        <v>0</v>
      </c>
      <c r="C141" s="427">
        <v>25598</v>
      </c>
      <c r="D141" s="427">
        <v>4099</v>
      </c>
      <c r="E141" s="428">
        <v>0</v>
      </c>
      <c r="F141" s="428">
        <v>0</v>
      </c>
      <c r="G141" s="428">
        <v>0</v>
      </c>
      <c r="H141" s="428">
        <v>0</v>
      </c>
      <c r="I141" s="428">
        <v>0</v>
      </c>
      <c r="J141" s="428">
        <v>0</v>
      </c>
      <c r="K141" s="428">
        <v>0</v>
      </c>
      <c r="L141" s="428">
        <v>0</v>
      </c>
      <c r="M141" s="428">
        <v>0</v>
      </c>
      <c r="N141" s="428">
        <v>0</v>
      </c>
      <c r="O141" s="427">
        <v>3957</v>
      </c>
      <c r="P141" s="427">
        <v>82578</v>
      </c>
      <c r="Q141" s="428">
        <v>0</v>
      </c>
      <c r="R141" s="427">
        <v>77127</v>
      </c>
      <c r="S141" s="427">
        <v>86808</v>
      </c>
      <c r="T141" s="427">
        <v>4036</v>
      </c>
      <c r="U141" s="428">
        <v>0</v>
      </c>
      <c r="V141" s="427">
        <v>67645</v>
      </c>
      <c r="W141" s="427">
        <v>1438</v>
      </c>
      <c r="X141" s="427">
        <v>29254</v>
      </c>
      <c r="Y141" s="428">
        <v>0</v>
      </c>
      <c r="Z141" s="427">
        <v>34298</v>
      </c>
      <c r="AA141" s="427">
        <v>11026</v>
      </c>
      <c r="AB141" s="428">
        <v>0</v>
      </c>
      <c r="AC141" s="427">
        <v>12578</v>
      </c>
      <c r="AD141" s="427">
        <v>60439</v>
      </c>
      <c r="AE141" s="427">
        <v>33064</v>
      </c>
      <c r="AF141" s="428">
        <v>0</v>
      </c>
      <c r="AG141" s="427">
        <v>21921</v>
      </c>
      <c r="AH141" s="427">
        <v>6364</v>
      </c>
      <c r="AI141" s="427">
        <v>8583</v>
      </c>
      <c r="AJ141" s="427">
        <v>6949</v>
      </c>
      <c r="AK141" s="427">
        <v>25209</v>
      </c>
      <c r="AL141" s="427">
        <v>22523</v>
      </c>
      <c r="AM141" s="427">
        <v>6238</v>
      </c>
      <c r="AN141" s="427">
        <v>11930</v>
      </c>
      <c r="AO141" s="427">
        <v>29817</v>
      </c>
      <c r="AP141" s="427">
        <v>18835</v>
      </c>
      <c r="AQ141" s="427">
        <v>7519</v>
      </c>
      <c r="AR141" s="427">
        <v>16330</v>
      </c>
      <c r="AS141" s="427">
        <v>9401</v>
      </c>
      <c r="AT141" s="427">
        <v>54077</v>
      </c>
      <c r="AU141" s="427">
        <v>11187</v>
      </c>
      <c r="AV141" s="427">
        <v>11568</v>
      </c>
      <c r="AW141" s="427">
        <v>12327</v>
      </c>
      <c r="AX141" s="427">
        <v>19357</v>
      </c>
      <c r="AY141" s="427">
        <v>5673</v>
      </c>
      <c r="AZ141" s="427">
        <v>36062</v>
      </c>
      <c r="BA141" s="427">
        <v>30942</v>
      </c>
      <c r="BB141" s="427">
        <v>11357</v>
      </c>
      <c r="BC141" s="427">
        <v>12718</v>
      </c>
      <c r="BD141" s="427">
        <v>8616</v>
      </c>
      <c r="BE141" s="427">
        <v>8149</v>
      </c>
      <c r="BF141" s="427">
        <v>4330</v>
      </c>
      <c r="BG141" s="427">
        <v>26588</v>
      </c>
      <c r="BH141" s="427">
        <v>2376</v>
      </c>
      <c r="BI141" s="428">
        <v>700</v>
      </c>
      <c r="BJ141" s="428">
        <v>0</v>
      </c>
      <c r="BK141" s="428">
        <v>0</v>
      </c>
      <c r="BL141" s="428">
        <v>0</v>
      </c>
      <c r="BM141" s="428">
        <v>0</v>
      </c>
      <c r="BN141" s="428">
        <v>0</v>
      </c>
      <c r="BO141" s="428">
        <v>0</v>
      </c>
      <c r="BP141" s="428">
        <v>0</v>
      </c>
      <c r="BQ141" s="428">
        <v>0</v>
      </c>
      <c r="BR141" s="428">
        <v>0</v>
      </c>
      <c r="BS141" s="428">
        <v>0</v>
      </c>
      <c r="BT141" s="428">
        <v>0</v>
      </c>
      <c r="BU141" s="428">
        <v>0</v>
      </c>
      <c r="BV141" s="428">
        <v>0</v>
      </c>
      <c r="BW141" s="428">
        <v>0</v>
      </c>
      <c r="BX141" s="428">
        <v>0</v>
      </c>
      <c r="BY141" s="428">
        <v>0</v>
      </c>
      <c r="BZ141" s="428">
        <v>0</v>
      </c>
      <c r="CA141" s="428">
        <v>0</v>
      </c>
      <c r="CB141" s="428">
        <v>0</v>
      </c>
      <c r="CC141" s="428">
        <v>0</v>
      </c>
      <c r="CD141" s="428">
        <v>0</v>
      </c>
      <c r="CE141" s="428">
        <v>0</v>
      </c>
      <c r="CF141" s="428">
        <v>0</v>
      </c>
      <c r="CG141" s="428">
        <v>0</v>
      </c>
      <c r="CH141" s="428">
        <v>0</v>
      </c>
      <c r="CI141" s="428">
        <v>0</v>
      </c>
      <c r="CJ141" s="428">
        <v>0</v>
      </c>
      <c r="CK141" s="428">
        <v>0</v>
      </c>
      <c r="CL141" s="428">
        <v>0</v>
      </c>
      <c r="CM141" s="428">
        <v>0</v>
      </c>
      <c r="CN141" s="428">
        <v>0</v>
      </c>
      <c r="CO141" s="428">
        <v>0</v>
      </c>
      <c r="CP141" s="428">
        <v>0</v>
      </c>
      <c r="CQ141" s="428">
        <v>0</v>
      </c>
      <c r="CR141" s="428">
        <v>0</v>
      </c>
      <c r="CS141" s="427">
        <v>2744</v>
      </c>
      <c r="CT141" s="428">
        <v>0</v>
      </c>
      <c r="CU141" s="427">
        <v>22602</v>
      </c>
      <c r="CV141" s="428">
        <v>0</v>
      </c>
      <c r="CW141" s="428">
        <v>0</v>
      </c>
      <c r="CX141" s="428">
        <v>0</v>
      </c>
      <c r="CY141" s="428">
        <v>0</v>
      </c>
      <c r="CZ141" s="428">
        <v>0</v>
      </c>
      <c r="DA141" s="427">
        <v>19106</v>
      </c>
      <c r="DB141" s="428"/>
      <c r="DC141" s="435"/>
    </row>
    <row r="142" spans="1:107" s="425" customFormat="1" ht="11.1" customHeight="1" x14ac:dyDescent="0.2">
      <c r="A142" s="430"/>
      <c r="B142" s="434"/>
      <c r="C142" s="434"/>
      <c r="D142" s="434"/>
      <c r="E142" s="434"/>
      <c r="F142" s="434"/>
      <c r="G142" s="434"/>
      <c r="H142" s="434"/>
      <c r="I142" s="434"/>
      <c r="J142" s="434"/>
      <c r="K142" s="434"/>
      <c r="L142" s="434"/>
      <c r="M142" s="434"/>
      <c r="N142" s="434"/>
      <c r="O142" s="434"/>
      <c r="P142" s="434"/>
      <c r="Q142" s="434"/>
      <c r="R142" s="434"/>
      <c r="S142" s="434"/>
      <c r="T142" s="434"/>
      <c r="U142" s="434"/>
      <c r="V142" s="434"/>
      <c r="W142" s="434"/>
      <c r="X142" s="434"/>
      <c r="Y142" s="434"/>
      <c r="Z142" s="434"/>
      <c r="AA142" s="434"/>
      <c r="AB142" s="434"/>
      <c r="AC142" s="434"/>
      <c r="AD142" s="434"/>
      <c r="AE142" s="434"/>
      <c r="AF142" s="434"/>
      <c r="AG142" s="434"/>
      <c r="AH142" s="434"/>
      <c r="AI142" s="434"/>
      <c r="AJ142" s="434"/>
      <c r="AK142" s="434"/>
      <c r="AL142" s="434"/>
      <c r="AM142" s="434"/>
      <c r="AN142" s="434"/>
      <c r="AO142" s="434"/>
      <c r="AP142" s="434"/>
      <c r="AQ142" s="434"/>
      <c r="AR142" s="434"/>
      <c r="AS142" s="434"/>
      <c r="AT142" s="434"/>
      <c r="AU142" s="434"/>
      <c r="AV142" s="434"/>
      <c r="AW142" s="434"/>
      <c r="AX142" s="434"/>
      <c r="AY142" s="434"/>
      <c r="AZ142" s="434"/>
      <c r="BA142" s="434"/>
      <c r="BB142" s="434"/>
      <c r="BC142" s="434"/>
      <c r="BD142" s="434"/>
      <c r="BE142" s="434"/>
      <c r="BF142" s="434"/>
      <c r="BG142" s="434"/>
      <c r="BH142" s="434"/>
      <c r="BI142" s="434"/>
      <c r="BJ142" s="434"/>
      <c r="BK142" s="434"/>
      <c r="BL142" s="434"/>
      <c r="BM142" s="434"/>
      <c r="BN142" s="434"/>
      <c r="BO142" s="434"/>
      <c r="BP142" s="434"/>
      <c r="BQ142" s="434"/>
      <c r="BR142" s="434"/>
      <c r="BS142" s="434"/>
      <c r="BT142" s="434"/>
      <c r="BU142" s="434"/>
      <c r="BV142" s="434"/>
      <c r="BW142" s="434"/>
      <c r="BX142" s="434"/>
      <c r="BY142" s="434"/>
      <c r="BZ142" s="434"/>
      <c r="CA142" s="434"/>
      <c r="CB142" s="434"/>
      <c r="CC142" s="434"/>
      <c r="CD142" s="434"/>
      <c r="CE142" s="434"/>
      <c r="CF142" s="434"/>
      <c r="CG142" s="434"/>
      <c r="CH142" s="434"/>
      <c r="CI142" s="434"/>
      <c r="CJ142" s="434"/>
      <c r="CK142" s="434"/>
      <c r="CL142" s="434"/>
      <c r="CM142" s="434"/>
      <c r="CN142" s="434"/>
      <c r="CO142" s="434"/>
      <c r="CP142" s="434"/>
      <c r="CQ142" s="434"/>
      <c r="CR142" s="434"/>
      <c r="CS142" s="434"/>
      <c r="CT142" s="434"/>
      <c r="CU142" s="434"/>
      <c r="CV142" s="434"/>
      <c r="CW142" s="434"/>
      <c r="CX142" s="434"/>
      <c r="CY142" s="434"/>
      <c r="CZ142" s="434"/>
      <c r="DA142" s="434"/>
      <c r="DB142" s="434"/>
    </row>
    <row r="143" spans="1:107" ht="21.95" customHeight="1" x14ac:dyDescent="0.2">
      <c r="A143" s="426" t="s">
        <v>582</v>
      </c>
      <c r="B143" s="427">
        <v>31324</v>
      </c>
      <c r="C143" s="427">
        <v>119191</v>
      </c>
      <c r="D143" s="427">
        <v>11564</v>
      </c>
      <c r="E143" s="427">
        <v>38886</v>
      </c>
      <c r="F143" s="427">
        <v>5039</v>
      </c>
      <c r="G143" s="428">
        <v>212</v>
      </c>
      <c r="H143" s="427">
        <v>191114</v>
      </c>
      <c r="I143" s="427">
        <v>139256</v>
      </c>
      <c r="J143" s="427">
        <v>38616</v>
      </c>
      <c r="K143" s="428">
        <v>280</v>
      </c>
      <c r="L143" s="427">
        <v>5682</v>
      </c>
      <c r="M143" s="428">
        <v>0</v>
      </c>
      <c r="N143" s="427">
        <v>2816</v>
      </c>
      <c r="O143" s="427">
        <v>7187</v>
      </c>
      <c r="P143" s="427">
        <v>228075</v>
      </c>
      <c r="Q143" s="427">
        <v>14845</v>
      </c>
      <c r="R143" s="427">
        <v>215825</v>
      </c>
      <c r="S143" s="427">
        <v>181338</v>
      </c>
      <c r="T143" s="427">
        <v>39775</v>
      </c>
      <c r="U143" s="428">
        <v>0</v>
      </c>
      <c r="V143" s="427">
        <v>173457</v>
      </c>
      <c r="W143" s="427">
        <v>12598</v>
      </c>
      <c r="X143" s="427">
        <v>58011</v>
      </c>
      <c r="Y143" s="427">
        <v>43056</v>
      </c>
      <c r="Z143" s="427">
        <v>106588</v>
      </c>
      <c r="AA143" s="427">
        <v>21155</v>
      </c>
      <c r="AB143" s="427">
        <v>27073</v>
      </c>
      <c r="AC143" s="427">
        <v>39338</v>
      </c>
      <c r="AD143" s="427">
        <v>207134</v>
      </c>
      <c r="AE143" s="427">
        <v>87022</v>
      </c>
      <c r="AF143" s="427">
        <v>21815</v>
      </c>
      <c r="AG143" s="427">
        <v>76704</v>
      </c>
      <c r="AH143" s="427">
        <v>20180</v>
      </c>
      <c r="AI143" s="427">
        <v>23972</v>
      </c>
      <c r="AJ143" s="427">
        <v>19792</v>
      </c>
      <c r="AK143" s="427">
        <v>66723</v>
      </c>
      <c r="AL143" s="427">
        <v>68423</v>
      </c>
      <c r="AM143" s="427">
        <v>21883</v>
      </c>
      <c r="AN143" s="427">
        <v>33583</v>
      </c>
      <c r="AO143" s="427">
        <v>97270</v>
      </c>
      <c r="AP143" s="427">
        <v>68882</v>
      </c>
      <c r="AQ143" s="427">
        <v>22128</v>
      </c>
      <c r="AR143" s="427">
        <v>55638</v>
      </c>
      <c r="AS143" s="427">
        <v>35886</v>
      </c>
      <c r="AT143" s="427">
        <v>155018</v>
      </c>
      <c r="AU143" s="427">
        <v>34746</v>
      </c>
      <c r="AV143" s="427">
        <v>37160</v>
      </c>
      <c r="AW143" s="427">
        <v>33468</v>
      </c>
      <c r="AX143" s="427">
        <v>60573</v>
      </c>
      <c r="AY143" s="427">
        <v>17786</v>
      </c>
      <c r="AZ143" s="427">
        <v>112159</v>
      </c>
      <c r="BA143" s="427">
        <v>98747</v>
      </c>
      <c r="BB143" s="427">
        <v>33441</v>
      </c>
      <c r="BC143" s="427">
        <v>36616</v>
      </c>
      <c r="BD143" s="427">
        <v>24559</v>
      </c>
      <c r="BE143" s="427">
        <v>27475</v>
      </c>
      <c r="BF143" s="427">
        <v>8663</v>
      </c>
      <c r="BG143" s="427">
        <v>80899</v>
      </c>
      <c r="BH143" s="427">
        <v>3442</v>
      </c>
      <c r="BI143" s="428">
        <v>972</v>
      </c>
      <c r="BJ143" s="428">
        <v>0</v>
      </c>
      <c r="BK143" s="428">
        <v>0</v>
      </c>
      <c r="BL143" s="428">
        <v>0</v>
      </c>
      <c r="BM143" s="428">
        <v>886</v>
      </c>
      <c r="BN143" s="428">
        <v>19</v>
      </c>
      <c r="BO143" s="427">
        <v>4402</v>
      </c>
      <c r="BP143" s="428">
        <v>844</v>
      </c>
      <c r="BQ143" s="427">
        <v>1820</v>
      </c>
      <c r="BR143" s="428">
        <v>186</v>
      </c>
      <c r="BS143" s="427">
        <v>2571</v>
      </c>
      <c r="BT143" s="428">
        <v>699</v>
      </c>
      <c r="BU143" s="428">
        <v>245</v>
      </c>
      <c r="BV143" s="428">
        <v>660</v>
      </c>
      <c r="BW143" s="428">
        <v>546</v>
      </c>
      <c r="BX143" s="428">
        <v>358</v>
      </c>
      <c r="BY143" s="428">
        <v>521</v>
      </c>
      <c r="BZ143" s="428">
        <v>577</v>
      </c>
      <c r="CA143" s="427">
        <v>2588</v>
      </c>
      <c r="CB143" s="428">
        <v>193</v>
      </c>
      <c r="CC143" s="428">
        <v>388</v>
      </c>
      <c r="CD143" s="428">
        <v>876</v>
      </c>
      <c r="CE143" s="427">
        <v>1906</v>
      </c>
      <c r="CF143" s="427">
        <v>1205</v>
      </c>
      <c r="CG143" s="428">
        <v>736</v>
      </c>
      <c r="CH143" s="428">
        <v>837</v>
      </c>
      <c r="CI143" s="428">
        <v>0</v>
      </c>
      <c r="CJ143" s="427">
        <v>7541</v>
      </c>
      <c r="CK143" s="427">
        <v>5849</v>
      </c>
      <c r="CL143" s="428">
        <v>486</v>
      </c>
      <c r="CM143" s="428">
        <v>471</v>
      </c>
      <c r="CN143" s="428">
        <v>108</v>
      </c>
      <c r="CO143" s="428">
        <v>386</v>
      </c>
      <c r="CP143" s="427">
        <v>12569</v>
      </c>
      <c r="CQ143" s="427">
        <v>2949</v>
      </c>
      <c r="CR143" s="427">
        <v>3594</v>
      </c>
      <c r="CS143" s="427">
        <v>4743</v>
      </c>
      <c r="CT143" s="428">
        <v>79</v>
      </c>
      <c r="CU143" s="427">
        <v>47207</v>
      </c>
      <c r="CV143" s="428">
        <v>752</v>
      </c>
      <c r="CW143" s="427">
        <v>1110</v>
      </c>
      <c r="CX143" s="428">
        <v>0</v>
      </c>
      <c r="CY143" s="427">
        <v>1706</v>
      </c>
      <c r="CZ143" s="427">
        <v>1195</v>
      </c>
      <c r="DA143" s="427">
        <v>57796</v>
      </c>
      <c r="DB143" s="427">
        <v>63102</v>
      </c>
      <c r="DC143" s="435"/>
    </row>
    <row r="144" spans="1:107" ht="11.1" customHeight="1" x14ac:dyDescent="0.2">
      <c r="A144" s="430" t="s">
        <v>531</v>
      </c>
      <c r="B144" s="431"/>
      <c r="C144" s="431"/>
      <c r="D144" s="431"/>
      <c r="E144" s="431"/>
      <c r="F144" s="431"/>
      <c r="G144" s="431"/>
      <c r="H144" s="431"/>
      <c r="I144" s="431"/>
      <c r="J144" s="431"/>
      <c r="K144" s="431"/>
      <c r="L144" s="431"/>
      <c r="M144" s="431"/>
      <c r="N144" s="431"/>
      <c r="O144" s="433">
        <v>15</v>
      </c>
      <c r="P144" s="433">
        <v>15</v>
      </c>
      <c r="Q144" s="431"/>
      <c r="R144" s="431"/>
      <c r="S144" s="433">
        <v>72</v>
      </c>
      <c r="T144" s="432">
        <v>1007</v>
      </c>
      <c r="U144" s="431"/>
      <c r="V144" s="431"/>
      <c r="W144" s="433">
        <v>359</v>
      </c>
      <c r="X144" s="433">
        <v>21</v>
      </c>
      <c r="Y144" s="431"/>
      <c r="Z144" s="433">
        <v>179</v>
      </c>
      <c r="AA144" s="431"/>
      <c r="AB144" s="431"/>
      <c r="AC144" s="433">
        <v>52</v>
      </c>
      <c r="AD144" s="433">
        <v>213</v>
      </c>
      <c r="AE144" s="433">
        <v>126</v>
      </c>
      <c r="AF144" s="431"/>
      <c r="AG144" s="433">
        <v>86</v>
      </c>
      <c r="AH144" s="433">
        <v>25</v>
      </c>
      <c r="AI144" s="433">
        <v>33</v>
      </c>
      <c r="AJ144" s="433">
        <v>28</v>
      </c>
      <c r="AK144" s="433">
        <v>95</v>
      </c>
      <c r="AL144" s="433">
        <v>89</v>
      </c>
      <c r="AM144" s="433">
        <v>25</v>
      </c>
      <c r="AN144" s="433">
        <v>44</v>
      </c>
      <c r="AO144" s="433">
        <v>117</v>
      </c>
      <c r="AP144" s="433">
        <v>74</v>
      </c>
      <c r="AQ144" s="433">
        <v>30</v>
      </c>
      <c r="AR144" s="433">
        <v>61</v>
      </c>
      <c r="AS144" s="433">
        <v>35</v>
      </c>
      <c r="AT144" s="433">
        <v>166</v>
      </c>
      <c r="AU144" s="433">
        <v>42</v>
      </c>
      <c r="AV144" s="433">
        <v>43</v>
      </c>
      <c r="AW144" s="433">
        <v>43</v>
      </c>
      <c r="AX144" s="433">
        <v>116</v>
      </c>
      <c r="AY144" s="433">
        <v>22</v>
      </c>
      <c r="AZ144" s="433">
        <v>128</v>
      </c>
      <c r="BA144" s="433">
        <v>116</v>
      </c>
      <c r="BB144" s="433">
        <v>41</v>
      </c>
      <c r="BC144" s="433">
        <v>50</v>
      </c>
      <c r="BD144" s="433">
        <v>44</v>
      </c>
      <c r="BE144" s="433">
        <v>32</v>
      </c>
      <c r="BF144" s="433">
        <v>19</v>
      </c>
      <c r="BG144" s="433">
        <v>120</v>
      </c>
      <c r="BH144" s="433">
        <v>3</v>
      </c>
      <c r="BI144" s="431"/>
      <c r="BJ144" s="431"/>
      <c r="BK144" s="431"/>
      <c r="BL144" s="431"/>
      <c r="BM144" s="431"/>
      <c r="BN144" s="431"/>
      <c r="BO144" s="431"/>
      <c r="BP144" s="431"/>
      <c r="BQ144" s="431"/>
      <c r="BR144" s="431"/>
      <c r="BS144" s="431"/>
      <c r="BT144" s="431"/>
      <c r="BU144" s="433">
        <v>7</v>
      </c>
      <c r="BV144" s="431"/>
      <c r="BW144" s="431"/>
      <c r="BX144" s="431"/>
      <c r="BY144" s="431"/>
      <c r="BZ144" s="431"/>
      <c r="CA144" s="431"/>
      <c r="CB144" s="431"/>
      <c r="CC144" s="431"/>
      <c r="CD144" s="431"/>
      <c r="CE144" s="431"/>
      <c r="CF144" s="431"/>
      <c r="CG144" s="431"/>
      <c r="CH144" s="431"/>
      <c r="CI144" s="431"/>
      <c r="CJ144" s="431"/>
      <c r="CK144" s="431"/>
      <c r="CL144" s="431"/>
      <c r="CM144" s="431"/>
      <c r="CN144" s="431"/>
      <c r="CO144" s="431"/>
      <c r="CP144" s="431"/>
      <c r="CQ144" s="431"/>
      <c r="CR144" s="431"/>
      <c r="CS144" s="431"/>
      <c r="CT144" s="431"/>
      <c r="CU144" s="433">
        <v>87</v>
      </c>
      <c r="CV144" s="431"/>
      <c r="CW144" s="431"/>
      <c r="CX144" s="431"/>
      <c r="CY144" s="431"/>
      <c r="CZ144" s="431"/>
      <c r="DA144" s="433">
        <v>90</v>
      </c>
      <c r="DB144" s="431"/>
    </row>
    <row r="145" spans="1:106" ht="11.1" customHeight="1" x14ac:dyDescent="0.2">
      <c r="A145" s="430" t="s">
        <v>532</v>
      </c>
      <c r="B145" s="433">
        <v>8</v>
      </c>
      <c r="C145" s="432">
        <v>5787</v>
      </c>
      <c r="D145" s="431"/>
      <c r="E145" s="433">
        <v>937</v>
      </c>
      <c r="F145" s="431"/>
      <c r="G145" s="431"/>
      <c r="H145" s="431"/>
      <c r="I145" s="433">
        <v>12</v>
      </c>
      <c r="J145" s="431"/>
      <c r="K145" s="431"/>
      <c r="L145" s="431"/>
      <c r="M145" s="431"/>
      <c r="N145" s="431"/>
      <c r="O145" s="433">
        <v>504</v>
      </c>
      <c r="P145" s="433">
        <v>741</v>
      </c>
      <c r="Q145" s="431"/>
      <c r="R145" s="433">
        <v>1</v>
      </c>
      <c r="S145" s="432">
        <v>2437</v>
      </c>
      <c r="T145" s="432">
        <v>38768</v>
      </c>
      <c r="U145" s="431"/>
      <c r="V145" s="431"/>
      <c r="W145" s="432">
        <v>12202</v>
      </c>
      <c r="X145" s="433">
        <v>716</v>
      </c>
      <c r="Y145" s="431"/>
      <c r="Z145" s="432">
        <v>6479</v>
      </c>
      <c r="AA145" s="431"/>
      <c r="AB145" s="431"/>
      <c r="AC145" s="432">
        <v>1865</v>
      </c>
      <c r="AD145" s="432">
        <v>7660</v>
      </c>
      <c r="AE145" s="432">
        <v>5216</v>
      </c>
      <c r="AF145" s="431"/>
      <c r="AG145" s="432">
        <v>3136</v>
      </c>
      <c r="AH145" s="433">
        <v>858</v>
      </c>
      <c r="AI145" s="432">
        <v>1226</v>
      </c>
      <c r="AJ145" s="433">
        <v>985</v>
      </c>
      <c r="AK145" s="432">
        <v>3203</v>
      </c>
      <c r="AL145" s="432">
        <v>3221</v>
      </c>
      <c r="AM145" s="432">
        <v>1016</v>
      </c>
      <c r="AN145" s="432">
        <v>1687</v>
      </c>
      <c r="AO145" s="432">
        <v>4027</v>
      </c>
      <c r="AP145" s="432">
        <v>2683</v>
      </c>
      <c r="AQ145" s="432">
        <v>1069</v>
      </c>
      <c r="AR145" s="432">
        <v>2377</v>
      </c>
      <c r="AS145" s="432">
        <v>1288</v>
      </c>
      <c r="AT145" s="432">
        <v>5870</v>
      </c>
      <c r="AU145" s="432">
        <v>1412</v>
      </c>
      <c r="AV145" s="432">
        <v>1696</v>
      </c>
      <c r="AW145" s="432">
        <v>1449</v>
      </c>
      <c r="AX145" s="432">
        <v>2805</v>
      </c>
      <c r="AY145" s="433">
        <v>759</v>
      </c>
      <c r="AZ145" s="432">
        <v>4331</v>
      </c>
      <c r="BA145" s="432">
        <v>4520</v>
      </c>
      <c r="BB145" s="432">
        <v>1394</v>
      </c>
      <c r="BC145" s="432">
        <v>1728</v>
      </c>
      <c r="BD145" s="432">
        <v>1358</v>
      </c>
      <c r="BE145" s="432">
        <v>1320</v>
      </c>
      <c r="BF145" s="433">
        <v>637</v>
      </c>
      <c r="BG145" s="432">
        <v>4893</v>
      </c>
      <c r="BH145" s="433">
        <v>115</v>
      </c>
      <c r="BI145" s="431"/>
      <c r="BJ145" s="431"/>
      <c r="BK145" s="431"/>
      <c r="BL145" s="431"/>
      <c r="BM145" s="431"/>
      <c r="BN145" s="431"/>
      <c r="BO145" s="431"/>
      <c r="BP145" s="431"/>
      <c r="BQ145" s="431"/>
      <c r="BR145" s="431"/>
      <c r="BS145" s="431"/>
      <c r="BT145" s="431"/>
      <c r="BU145" s="433">
        <v>238</v>
      </c>
      <c r="BV145" s="431"/>
      <c r="BW145" s="431"/>
      <c r="BX145" s="431"/>
      <c r="BY145" s="431"/>
      <c r="BZ145" s="431"/>
      <c r="CA145" s="431"/>
      <c r="CB145" s="431"/>
      <c r="CC145" s="431"/>
      <c r="CD145" s="431"/>
      <c r="CE145" s="431"/>
      <c r="CF145" s="431"/>
      <c r="CG145" s="431"/>
      <c r="CH145" s="431"/>
      <c r="CI145" s="431"/>
      <c r="CJ145" s="431"/>
      <c r="CK145" s="431"/>
      <c r="CL145" s="431"/>
      <c r="CM145" s="431"/>
      <c r="CN145" s="431"/>
      <c r="CO145" s="431"/>
      <c r="CP145" s="431"/>
      <c r="CQ145" s="431"/>
      <c r="CR145" s="431"/>
      <c r="CS145" s="431"/>
      <c r="CT145" s="431"/>
      <c r="CU145" s="432">
        <v>2928</v>
      </c>
      <c r="CV145" s="431"/>
      <c r="CW145" s="431"/>
      <c r="CX145" s="431"/>
      <c r="CY145" s="431"/>
      <c r="CZ145" s="431"/>
      <c r="DA145" s="432">
        <v>3032</v>
      </c>
      <c r="DB145" s="433"/>
    </row>
    <row r="146" spans="1:106" ht="11.1" customHeight="1" x14ac:dyDescent="0.2">
      <c r="A146" s="430" t="s">
        <v>533</v>
      </c>
      <c r="B146" s="431"/>
      <c r="C146" s="433">
        <v>581</v>
      </c>
      <c r="D146" s="431"/>
      <c r="E146" s="432">
        <v>3804</v>
      </c>
      <c r="F146" s="431"/>
      <c r="G146" s="433">
        <v>212</v>
      </c>
      <c r="H146" s="431"/>
      <c r="I146" s="431"/>
      <c r="J146" s="431"/>
      <c r="K146" s="431"/>
      <c r="L146" s="431"/>
      <c r="M146" s="431"/>
      <c r="N146" s="431"/>
      <c r="O146" s="431"/>
      <c r="P146" s="433">
        <v>359</v>
      </c>
      <c r="Q146" s="431"/>
      <c r="R146" s="433">
        <v>146</v>
      </c>
      <c r="S146" s="432">
        <v>1905</v>
      </c>
      <c r="T146" s="431"/>
      <c r="U146" s="431"/>
      <c r="V146" s="431"/>
      <c r="W146" s="431"/>
      <c r="X146" s="433">
        <v>247</v>
      </c>
      <c r="Y146" s="431"/>
      <c r="Z146" s="431"/>
      <c r="AA146" s="433">
        <v>803</v>
      </c>
      <c r="AB146" s="431"/>
      <c r="AC146" s="431"/>
      <c r="AD146" s="433">
        <v>64</v>
      </c>
      <c r="AE146" s="433">
        <v>331</v>
      </c>
      <c r="AF146" s="431"/>
      <c r="AG146" s="431"/>
      <c r="AH146" s="431"/>
      <c r="AI146" s="431"/>
      <c r="AJ146" s="431"/>
      <c r="AK146" s="431"/>
      <c r="AL146" s="433">
        <v>11</v>
      </c>
      <c r="AM146" s="431"/>
      <c r="AN146" s="431"/>
      <c r="AO146" s="431"/>
      <c r="AP146" s="431"/>
      <c r="AQ146" s="431"/>
      <c r="AR146" s="431"/>
      <c r="AS146" s="431"/>
      <c r="AT146" s="433">
        <v>476</v>
      </c>
      <c r="AU146" s="431"/>
      <c r="AV146" s="431"/>
      <c r="AW146" s="431"/>
      <c r="AX146" s="431"/>
      <c r="AY146" s="431"/>
      <c r="AZ146" s="431"/>
      <c r="BA146" s="431"/>
      <c r="BB146" s="431"/>
      <c r="BC146" s="431"/>
      <c r="BD146" s="431"/>
      <c r="BE146" s="431"/>
      <c r="BF146" s="431"/>
      <c r="BG146" s="431"/>
      <c r="BH146" s="431"/>
      <c r="BI146" s="431"/>
      <c r="BJ146" s="431"/>
      <c r="BK146" s="431"/>
      <c r="BL146" s="431"/>
      <c r="BM146" s="431"/>
      <c r="BN146" s="431"/>
      <c r="BO146" s="431"/>
      <c r="BP146" s="431"/>
      <c r="BQ146" s="431"/>
      <c r="BR146" s="431"/>
      <c r="BS146" s="431"/>
      <c r="BT146" s="431"/>
      <c r="BU146" s="431"/>
      <c r="BV146" s="431"/>
      <c r="BW146" s="431"/>
      <c r="BX146" s="431"/>
      <c r="BY146" s="431"/>
      <c r="BZ146" s="431"/>
      <c r="CA146" s="431"/>
      <c r="CB146" s="431"/>
      <c r="CC146" s="431"/>
      <c r="CD146" s="431"/>
      <c r="CE146" s="431"/>
      <c r="CF146" s="431"/>
      <c r="CG146" s="431"/>
      <c r="CH146" s="431"/>
      <c r="CI146" s="431"/>
      <c r="CJ146" s="431"/>
      <c r="CK146" s="431"/>
      <c r="CL146" s="431"/>
      <c r="CM146" s="431"/>
      <c r="CN146" s="431"/>
      <c r="CO146" s="431"/>
      <c r="CP146" s="431"/>
      <c r="CQ146" s="431"/>
      <c r="CR146" s="431"/>
      <c r="CS146" s="431"/>
      <c r="CT146" s="431"/>
      <c r="CU146" s="431"/>
      <c r="CV146" s="431"/>
      <c r="CW146" s="431"/>
      <c r="CX146" s="431"/>
      <c r="CY146" s="431"/>
      <c r="CZ146" s="431"/>
      <c r="DA146" s="431"/>
      <c r="DB146" s="431"/>
    </row>
    <row r="147" spans="1:106" ht="11.1" customHeight="1" x14ac:dyDescent="0.2">
      <c r="A147" s="430" t="s">
        <v>534</v>
      </c>
      <c r="B147" s="431"/>
      <c r="C147" s="431"/>
      <c r="D147" s="431"/>
      <c r="E147" s="431"/>
      <c r="F147" s="431"/>
      <c r="G147" s="431"/>
      <c r="H147" s="431"/>
      <c r="I147" s="431"/>
      <c r="J147" s="431"/>
      <c r="K147" s="431"/>
      <c r="L147" s="431"/>
      <c r="M147" s="431"/>
      <c r="N147" s="431"/>
      <c r="O147" s="431"/>
      <c r="P147" s="431"/>
      <c r="Q147" s="431"/>
      <c r="R147" s="433">
        <v>33</v>
      </c>
      <c r="S147" s="431"/>
      <c r="T147" s="431"/>
      <c r="U147" s="431"/>
      <c r="V147" s="431"/>
      <c r="W147" s="431"/>
      <c r="X147" s="431"/>
      <c r="Y147" s="431"/>
      <c r="Z147" s="431"/>
      <c r="AA147" s="431"/>
      <c r="AB147" s="431"/>
      <c r="AC147" s="431"/>
      <c r="AD147" s="431"/>
      <c r="AE147" s="431"/>
      <c r="AF147" s="431"/>
      <c r="AG147" s="431"/>
      <c r="AH147" s="431"/>
      <c r="AI147" s="431"/>
      <c r="AJ147" s="431"/>
      <c r="AK147" s="431"/>
      <c r="AL147" s="431"/>
      <c r="AM147" s="431"/>
      <c r="AN147" s="431"/>
      <c r="AO147" s="431"/>
      <c r="AP147" s="431"/>
      <c r="AQ147" s="431"/>
      <c r="AR147" s="431"/>
      <c r="AS147" s="431"/>
      <c r="AT147" s="431"/>
      <c r="AU147" s="431"/>
      <c r="AV147" s="431"/>
      <c r="AW147" s="431"/>
      <c r="AX147" s="431"/>
      <c r="AY147" s="431"/>
      <c r="AZ147" s="431"/>
      <c r="BA147" s="431"/>
      <c r="BB147" s="431"/>
      <c r="BC147" s="431"/>
      <c r="BD147" s="431"/>
      <c r="BE147" s="431"/>
      <c r="BF147" s="431"/>
      <c r="BG147" s="431"/>
      <c r="BH147" s="431"/>
      <c r="BI147" s="431"/>
      <c r="BJ147" s="431"/>
      <c r="BK147" s="431"/>
      <c r="BL147" s="431"/>
      <c r="BM147" s="431"/>
      <c r="BN147" s="431"/>
      <c r="BO147" s="431"/>
      <c r="BP147" s="431"/>
      <c r="BQ147" s="431"/>
      <c r="BR147" s="431"/>
      <c r="BS147" s="431"/>
      <c r="BT147" s="431"/>
      <c r="BU147" s="431"/>
      <c r="BV147" s="431"/>
      <c r="BW147" s="431"/>
      <c r="BX147" s="431"/>
      <c r="BY147" s="431"/>
      <c r="BZ147" s="431"/>
      <c r="CA147" s="431"/>
      <c r="CB147" s="431"/>
      <c r="CC147" s="431"/>
      <c r="CD147" s="431"/>
      <c r="CE147" s="431"/>
      <c r="CF147" s="431"/>
      <c r="CG147" s="431"/>
      <c r="CH147" s="431"/>
      <c r="CI147" s="431"/>
      <c r="CJ147" s="431"/>
      <c r="CK147" s="431"/>
      <c r="CL147" s="431"/>
      <c r="CM147" s="431"/>
      <c r="CN147" s="431"/>
      <c r="CO147" s="431"/>
      <c r="CP147" s="431"/>
      <c r="CQ147" s="431"/>
      <c r="CR147" s="431"/>
      <c r="CS147" s="431"/>
      <c r="CT147" s="431"/>
      <c r="CU147" s="431"/>
      <c r="CV147" s="431"/>
      <c r="CW147" s="431"/>
      <c r="CX147" s="431"/>
      <c r="CY147" s="431"/>
      <c r="CZ147" s="431"/>
      <c r="DA147" s="431"/>
      <c r="DB147" s="431"/>
    </row>
    <row r="148" spans="1:106" ht="11.1" customHeight="1" x14ac:dyDescent="0.2">
      <c r="A148" s="430" t="s">
        <v>536</v>
      </c>
      <c r="B148" s="433">
        <v>225</v>
      </c>
      <c r="C148" s="431"/>
      <c r="D148" s="431"/>
      <c r="E148" s="432">
        <v>1024</v>
      </c>
      <c r="F148" s="431"/>
      <c r="G148" s="431"/>
      <c r="H148" s="431"/>
      <c r="I148" s="431"/>
      <c r="J148" s="431"/>
      <c r="K148" s="431"/>
      <c r="L148" s="431"/>
      <c r="M148" s="431"/>
      <c r="N148" s="431"/>
      <c r="O148" s="431"/>
      <c r="P148" s="432">
        <v>3372</v>
      </c>
      <c r="Q148" s="431"/>
      <c r="R148" s="433">
        <v>158</v>
      </c>
      <c r="S148" s="432">
        <v>1632</v>
      </c>
      <c r="T148" s="431"/>
      <c r="U148" s="431"/>
      <c r="V148" s="433">
        <v>1</v>
      </c>
      <c r="W148" s="431"/>
      <c r="X148" s="432">
        <v>1533</v>
      </c>
      <c r="Y148" s="431"/>
      <c r="Z148" s="431"/>
      <c r="AA148" s="431"/>
      <c r="AB148" s="431"/>
      <c r="AC148" s="431"/>
      <c r="AD148" s="433">
        <v>50</v>
      </c>
      <c r="AE148" s="433">
        <v>429</v>
      </c>
      <c r="AF148" s="431"/>
      <c r="AG148" s="431"/>
      <c r="AH148" s="431"/>
      <c r="AI148" s="431"/>
      <c r="AJ148" s="431"/>
      <c r="AK148" s="431"/>
      <c r="AL148" s="431"/>
      <c r="AM148" s="431"/>
      <c r="AN148" s="431"/>
      <c r="AO148" s="431"/>
      <c r="AP148" s="431"/>
      <c r="AQ148" s="431"/>
      <c r="AR148" s="431"/>
      <c r="AS148" s="431"/>
      <c r="AT148" s="431"/>
      <c r="AU148" s="431"/>
      <c r="AV148" s="431"/>
      <c r="AW148" s="431"/>
      <c r="AX148" s="431"/>
      <c r="AY148" s="431"/>
      <c r="AZ148" s="431"/>
      <c r="BA148" s="431"/>
      <c r="BB148" s="431"/>
      <c r="BC148" s="431"/>
      <c r="BD148" s="431"/>
      <c r="BE148" s="431"/>
      <c r="BF148" s="431"/>
      <c r="BG148" s="433">
        <v>186</v>
      </c>
      <c r="BH148" s="431"/>
      <c r="BI148" s="431"/>
      <c r="BJ148" s="431"/>
      <c r="BK148" s="431"/>
      <c r="BL148" s="431"/>
      <c r="BM148" s="431"/>
      <c r="BN148" s="431"/>
      <c r="BO148" s="431"/>
      <c r="BP148" s="431"/>
      <c r="BQ148" s="431"/>
      <c r="BR148" s="431"/>
      <c r="BS148" s="431"/>
      <c r="BT148" s="431"/>
      <c r="BU148" s="431"/>
      <c r="BV148" s="431"/>
      <c r="BW148" s="431"/>
      <c r="BX148" s="431"/>
      <c r="BY148" s="431"/>
      <c r="BZ148" s="431"/>
      <c r="CA148" s="431"/>
      <c r="CB148" s="431"/>
      <c r="CC148" s="431"/>
      <c r="CD148" s="431"/>
      <c r="CE148" s="431"/>
      <c r="CF148" s="431"/>
      <c r="CG148" s="431"/>
      <c r="CH148" s="431"/>
      <c r="CI148" s="431"/>
      <c r="CJ148" s="431"/>
      <c r="CK148" s="431"/>
      <c r="CL148" s="431"/>
      <c r="CM148" s="431"/>
      <c r="CN148" s="431"/>
      <c r="CO148" s="431"/>
      <c r="CP148" s="431"/>
      <c r="CQ148" s="431"/>
      <c r="CR148" s="431"/>
      <c r="CS148" s="433">
        <v>6</v>
      </c>
      <c r="CT148" s="431"/>
      <c r="CU148" s="433">
        <v>43</v>
      </c>
      <c r="CV148" s="431"/>
      <c r="CW148" s="431"/>
      <c r="CX148" s="431"/>
      <c r="CY148" s="431"/>
      <c r="CZ148" s="431"/>
      <c r="DA148" s="433">
        <v>23</v>
      </c>
      <c r="DB148" s="431"/>
    </row>
    <row r="149" spans="1:106" ht="11.1" customHeight="1" x14ac:dyDescent="0.2">
      <c r="A149" s="430" t="s">
        <v>537</v>
      </c>
      <c r="B149" s="432">
        <v>1423</v>
      </c>
      <c r="C149" s="431"/>
      <c r="D149" s="431"/>
      <c r="E149" s="432">
        <v>1896</v>
      </c>
      <c r="F149" s="431"/>
      <c r="G149" s="431"/>
      <c r="H149" s="431"/>
      <c r="I149" s="431"/>
      <c r="J149" s="433">
        <v>6</v>
      </c>
      <c r="K149" s="431"/>
      <c r="L149" s="431"/>
      <c r="M149" s="431"/>
      <c r="N149" s="431"/>
      <c r="O149" s="431"/>
      <c r="P149" s="431"/>
      <c r="Q149" s="431"/>
      <c r="R149" s="433">
        <v>411</v>
      </c>
      <c r="S149" s="431"/>
      <c r="T149" s="431"/>
      <c r="U149" s="431"/>
      <c r="V149" s="433">
        <v>21</v>
      </c>
      <c r="W149" s="431"/>
      <c r="X149" s="431"/>
      <c r="Y149" s="431"/>
      <c r="Z149" s="431"/>
      <c r="AA149" s="431"/>
      <c r="AB149" s="431"/>
      <c r="AC149" s="431"/>
      <c r="AD149" s="431"/>
      <c r="AE149" s="431"/>
      <c r="AF149" s="431"/>
      <c r="AG149" s="431"/>
      <c r="AH149" s="431"/>
      <c r="AI149" s="431"/>
      <c r="AJ149" s="431"/>
      <c r="AK149" s="431"/>
      <c r="AL149" s="431"/>
      <c r="AM149" s="431"/>
      <c r="AN149" s="431"/>
      <c r="AO149" s="431"/>
      <c r="AP149" s="431"/>
      <c r="AQ149" s="431"/>
      <c r="AR149" s="431"/>
      <c r="AS149" s="431"/>
      <c r="AT149" s="431"/>
      <c r="AU149" s="431"/>
      <c r="AV149" s="431"/>
      <c r="AW149" s="431"/>
      <c r="AX149" s="431"/>
      <c r="AY149" s="431"/>
      <c r="AZ149" s="431"/>
      <c r="BA149" s="431"/>
      <c r="BB149" s="431"/>
      <c r="BC149" s="431"/>
      <c r="BD149" s="431"/>
      <c r="BE149" s="431"/>
      <c r="BF149" s="431"/>
      <c r="BG149" s="431"/>
      <c r="BH149" s="431"/>
      <c r="BI149" s="431"/>
      <c r="BJ149" s="431"/>
      <c r="BK149" s="431"/>
      <c r="BL149" s="431"/>
      <c r="BM149" s="431"/>
      <c r="BN149" s="431"/>
      <c r="BO149" s="431"/>
      <c r="BP149" s="431"/>
      <c r="BQ149" s="431"/>
      <c r="BR149" s="431"/>
      <c r="BS149" s="431"/>
      <c r="BT149" s="431"/>
      <c r="BU149" s="431"/>
      <c r="BV149" s="431"/>
      <c r="BW149" s="431"/>
      <c r="BX149" s="431"/>
      <c r="BY149" s="431"/>
      <c r="BZ149" s="431"/>
      <c r="CA149" s="431"/>
      <c r="CB149" s="431"/>
      <c r="CC149" s="431"/>
      <c r="CD149" s="431"/>
      <c r="CE149" s="431"/>
      <c r="CF149" s="431"/>
      <c r="CG149" s="431"/>
      <c r="CH149" s="431"/>
      <c r="CI149" s="431"/>
      <c r="CJ149" s="431"/>
      <c r="CK149" s="431"/>
      <c r="CL149" s="431"/>
      <c r="CM149" s="431"/>
      <c r="CN149" s="431"/>
      <c r="CO149" s="431"/>
      <c r="CP149" s="431"/>
      <c r="CQ149" s="431"/>
      <c r="CR149" s="431"/>
      <c r="CS149" s="431"/>
      <c r="CT149" s="431"/>
      <c r="CU149" s="431"/>
      <c r="CV149" s="431"/>
      <c r="CW149" s="431"/>
      <c r="CX149" s="431"/>
      <c r="CY149" s="431"/>
      <c r="CZ149" s="431"/>
      <c r="DA149" s="431"/>
      <c r="DB149" s="431"/>
    </row>
    <row r="150" spans="1:106" ht="11.1" customHeight="1" x14ac:dyDescent="0.2">
      <c r="A150" s="430" t="s">
        <v>538</v>
      </c>
      <c r="B150" s="431"/>
      <c r="C150" s="433">
        <v>208</v>
      </c>
      <c r="D150" s="431"/>
      <c r="E150" s="433">
        <v>510</v>
      </c>
      <c r="F150" s="431"/>
      <c r="G150" s="431"/>
      <c r="H150" s="431"/>
      <c r="I150" s="431"/>
      <c r="J150" s="431"/>
      <c r="K150" s="431"/>
      <c r="L150" s="431"/>
      <c r="M150" s="431"/>
      <c r="N150" s="431"/>
      <c r="O150" s="431"/>
      <c r="P150" s="431"/>
      <c r="Q150" s="431"/>
      <c r="R150" s="431"/>
      <c r="S150" s="431"/>
      <c r="T150" s="431"/>
      <c r="U150" s="431"/>
      <c r="V150" s="431"/>
      <c r="W150" s="431"/>
      <c r="X150" s="431"/>
      <c r="Y150" s="431"/>
      <c r="Z150" s="431"/>
      <c r="AA150" s="431"/>
      <c r="AB150" s="431"/>
      <c r="AC150" s="431"/>
      <c r="AD150" s="431"/>
      <c r="AE150" s="431"/>
      <c r="AF150" s="431"/>
      <c r="AG150" s="431"/>
      <c r="AH150" s="431"/>
      <c r="AI150" s="431"/>
      <c r="AJ150" s="431"/>
      <c r="AK150" s="431"/>
      <c r="AL150" s="431"/>
      <c r="AM150" s="431"/>
      <c r="AN150" s="431"/>
      <c r="AO150" s="431"/>
      <c r="AP150" s="431"/>
      <c r="AQ150" s="431"/>
      <c r="AR150" s="431"/>
      <c r="AS150" s="431"/>
      <c r="AT150" s="431"/>
      <c r="AU150" s="431"/>
      <c r="AV150" s="431"/>
      <c r="AW150" s="431"/>
      <c r="AX150" s="431"/>
      <c r="AY150" s="431"/>
      <c r="AZ150" s="431"/>
      <c r="BA150" s="431"/>
      <c r="BB150" s="431"/>
      <c r="BC150" s="431"/>
      <c r="BD150" s="431"/>
      <c r="BE150" s="431"/>
      <c r="BF150" s="431"/>
      <c r="BG150" s="431"/>
      <c r="BH150" s="431"/>
      <c r="BI150" s="431"/>
      <c r="BJ150" s="431"/>
      <c r="BK150" s="431"/>
      <c r="BL150" s="431"/>
      <c r="BM150" s="431"/>
      <c r="BN150" s="431"/>
      <c r="BO150" s="431"/>
      <c r="BP150" s="431"/>
      <c r="BQ150" s="431"/>
      <c r="BR150" s="431"/>
      <c r="BS150" s="431"/>
      <c r="BT150" s="431"/>
      <c r="BU150" s="431"/>
      <c r="BV150" s="431"/>
      <c r="BW150" s="431"/>
      <c r="BX150" s="431"/>
      <c r="BY150" s="431"/>
      <c r="BZ150" s="431"/>
      <c r="CA150" s="431"/>
      <c r="CB150" s="431"/>
      <c r="CC150" s="431"/>
      <c r="CD150" s="431"/>
      <c r="CE150" s="431"/>
      <c r="CF150" s="431"/>
      <c r="CG150" s="431"/>
      <c r="CH150" s="431"/>
      <c r="CI150" s="431"/>
      <c r="CJ150" s="431"/>
      <c r="CK150" s="431"/>
      <c r="CL150" s="431"/>
      <c r="CM150" s="431"/>
      <c r="CN150" s="431"/>
      <c r="CO150" s="431"/>
      <c r="CP150" s="431"/>
      <c r="CQ150" s="431"/>
      <c r="CR150" s="431"/>
      <c r="CS150" s="431"/>
      <c r="CT150" s="431"/>
      <c r="CU150" s="431"/>
      <c r="CV150" s="431"/>
      <c r="CW150" s="431"/>
      <c r="CX150" s="431"/>
      <c r="CY150" s="431"/>
      <c r="CZ150" s="431"/>
      <c r="DA150" s="431"/>
      <c r="DB150" s="431"/>
    </row>
    <row r="151" spans="1:106" ht="11.1" customHeight="1" x14ac:dyDescent="0.2">
      <c r="A151" s="430" t="s">
        <v>539</v>
      </c>
      <c r="B151" s="431"/>
      <c r="C151" s="431"/>
      <c r="D151" s="433">
        <v>2</v>
      </c>
      <c r="E151" s="431"/>
      <c r="F151" s="431"/>
      <c r="G151" s="431"/>
      <c r="H151" s="431"/>
      <c r="I151" s="431"/>
      <c r="J151" s="431"/>
      <c r="K151" s="431"/>
      <c r="L151" s="431"/>
      <c r="M151" s="431"/>
      <c r="N151" s="432">
        <v>1272</v>
      </c>
      <c r="O151" s="431"/>
      <c r="P151" s="433">
        <v>4</v>
      </c>
      <c r="Q151" s="431"/>
      <c r="R151" s="431"/>
      <c r="S151" s="431"/>
      <c r="T151" s="431"/>
      <c r="U151" s="431"/>
      <c r="V151" s="431"/>
      <c r="W151" s="431"/>
      <c r="X151" s="431"/>
      <c r="Y151" s="431"/>
      <c r="Z151" s="431"/>
      <c r="AA151" s="431"/>
      <c r="AB151" s="431"/>
      <c r="AC151" s="431"/>
      <c r="AD151" s="431"/>
      <c r="AE151" s="431"/>
      <c r="AF151" s="431"/>
      <c r="AG151" s="431"/>
      <c r="AH151" s="431"/>
      <c r="AI151" s="431"/>
      <c r="AJ151" s="431"/>
      <c r="AK151" s="431"/>
      <c r="AL151" s="431"/>
      <c r="AM151" s="431"/>
      <c r="AN151" s="431"/>
      <c r="AO151" s="431"/>
      <c r="AP151" s="431"/>
      <c r="AQ151" s="431"/>
      <c r="AR151" s="431"/>
      <c r="AS151" s="433">
        <v>2</v>
      </c>
      <c r="AT151" s="433">
        <v>1</v>
      </c>
      <c r="AU151" s="431"/>
      <c r="AV151" s="431"/>
      <c r="AW151" s="431"/>
      <c r="AX151" s="433">
        <v>2</v>
      </c>
      <c r="AY151" s="431"/>
      <c r="AZ151" s="431"/>
      <c r="BA151" s="431"/>
      <c r="BB151" s="431"/>
      <c r="BC151" s="431"/>
      <c r="BD151" s="431"/>
      <c r="BE151" s="431"/>
      <c r="BF151" s="431"/>
      <c r="BG151" s="431"/>
      <c r="BH151" s="431"/>
      <c r="BI151" s="431"/>
      <c r="BJ151" s="431"/>
      <c r="BK151" s="431"/>
      <c r="BL151" s="431"/>
      <c r="BM151" s="431"/>
      <c r="BN151" s="431"/>
      <c r="BO151" s="431"/>
      <c r="BP151" s="431"/>
      <c r="BQ151" s="431"/>
      <c r="BR151" s="431"/>
      <c r="BS151" s="431"/>
      <c r="BT151" s="431"/>
      <c r="BU151" s="431"/>
      <c r="BV151" s="431"/>
      <c r="BW151" s="431"/>
      <c r="BX151" s="431"/>
      <c r="BY151" s="431"/>
      <c r="BZ151" s="431"/>
      <c r="CA151" s="431"/>
      <c r="CB151" s="431"/>
      <c r="CC151" s="431"/>
      <c r="CD151" s="431"/>
      <c r="CE151" s="431"/>
      <c r="CF151" s="431"/>
      <c r="CG151" s="431"/>
      <c r="CH151" s="431"/>
      <c r="CI151" s="431"/>
      <c r="CJ151" s="431"/>
      <c r="CK151" s="431"/>
      <c r="CL151" s="431"/>
      <c r="CM151" s="431"/>
      <c r="CN151" s="431"/>
      <c r="CO151" s="431"/>
      <c r="CP151" s="431"/>
      <c r="CQ151" s="431"/>
      <c r="CR151" s="431"/>
      <c r="CS151" s="431"/>
      <c r="CT151" s="431"/>
      <c r="CU151" s="431"/>
      <c r="CV151" s="431"/>
      <c r="CW151" s="431"/>
      <c r="CX151" s="431"/>
      <c r="CY151" s="431"/>
      <c r="CZ151" s="431"/>
      <c r="DA151" s="431"/>
      <c r="DB151" s="431"/>
    </row>
    <row r="152" spans="1:106" ht="11.1" customHeight="1" x14ac:dyDescent="0.2">
      <c r="A152" s="430" t="s">
        <v>540</v>
      </c>
      <c r="B152" s="431"/>
      <c r="C152" s="433">
        <v>721</v>
      </c>
      <c r="D152" s="433">
        <v>119</v>
      </c>
      <c r="E152" s="432">
        <v>1491</v>
      </c>
      <c r="F152" s="431"/>
      <c r="G152" s="431"/>
      <c r="H152" s="431"/>
      <c r="I152" s="432">
        <v>5592</v>
      </c>
      <c r="J152" s="433">
        <v>5</v>
      </c>
      <c r="K152" s="433">
        <v>280</v>
      </c>
      <c r="L152" s="431"/>
      <c r="M152" s="431"/>
      <c r="N152" s="431"/>
      <c r="O152" s="433">
        <v>77</v>
      </c>
      <c r="P152" s="432">
        <v>1345</v>
      </c>
      <c r="Q152" s="431"/>
      <c r="R152" s="432">
        <v>1211</v>
      </c>
      <c r="S152" s="432">
        <v>2731</v>
      </c>
      <c r="T152" s="431"/>
      <c r="U152" s="431"/>
      <c r="V152" s="433">
        <v>49</v>
      </c>
      <c r="W152" s="431"/>
      <c r="X152" s="431"/>
      <c r="Y152" s="431"/>
      <c r="Z152" s="431"/>
      <c r="AA152" s="431"/>
      <c r="AB152" s="431"/>
      <c r="AC152" s="431"/>
      <c r="AD152" s="433">
        <v>541</v>
      </c>
      <c r="AE152" s="431"/>
      <c r="AF152" s="431"/>
      <c r="AG152" s="433">
        <v>373</v>
      </c>
      <c r="AH152" s="431"/>
      <c r="AI152" s="433">
        <v>456</v>
      </c>
      <c r="AJ152" s="433">
        <v>238</v>
      </c>
      <c r="AK152" s="433">
        <v>493</v>
      </c>
      <c r="AL152" s="432">
        <v>1076</v>
      </c>
      <c r="AM152" s="431"/>
      <c r="AN152" s="433">
        <v>902</v>
      </c>
      <c r="AO152" s="433">
        <v>37</v>
      </c>
      <c r="AP152" s="433">
        <v>620</v>
      </c>
      <c r="AQ152" s="433">
        <v>180</v>
      </c>
      <c r="AR152" s="433">
        <v>476</v>
      </c>
      <c r="AS152" s="433">
        <v>298</v>
      </c>
      <c r="AT152" s="433">
        <v>465</v>
      </c>
      <c r="AU152" s="431"/>
      <c r="AV152" s="433">
        <v>186</v>
      </c>
      <c r="AW152" s="433">
        <v>454</v>
      </c>
      <c r="AX152" s="432">
        <v>1414</v>
      </c>
      <c r="AY152" s="433">
        <v>164</v>
      </c>
      <c r="AZ152" s="433">
        <v>864</v>
      </c>
      <c r="BA152" s="432">
        <v>2335</v>
      </c>
      <c r="BB152" s="433">
        <v>859</v>
      </c>
      <c r="BC152" s="433">
        <v>667</v>
      </c>
      <c r="BD152" s="433">
        <v>716</v>
      </c>
      <c r="BE152" s="433">
        <v>998</v>
      </c>
      <c r="BF152" s="433">
        <v>19</v>
      </c>
      <c r="BG152" s="433">
        <v>456</v>
      </c>
      <c r="BH152" s="433">
        <v>125</v>
      </c>
      <c r="BI152" s="431"/>
      <c r="BJ152" s="431"/>
      <c r="BK152" s="431"/>
      <c r="BL152" s="431"/>
      <c r="BM152" s="431"/>
      <c r="BN152" s="431"/>
      <c r="BO152" s="431"/>
      <c r="BP152" s="431"/>
      <c r="BQ152" s="431"/>
      <c r="BR152" s="431"/>
      <c r="BS152" s="431"/>
      <c r="BT152" s="431"/>
      <c r="BU152" s="431"/>
      <c r="BV152" s="431"/>
      <c r="BW152" s="431"/>
      <c r="BX152" s="431"/>
      <c r="BY152" s="431"/>
      <c r="BZ152" s="431"/>
      <c r="CA152" s="431"/>
      <c r="CB152" s="431"/>
      <c r="CC152" s="431"/>
      <c r="CD152" s="431"/>
      <c r="CE152" s="431"/>
      <c r="CF152" s="431"/>
      <c r="CG152" s="431"/>
      <c r="CH152" s="431"/>
      <c r="CI152" s="431"/>
      <c r="CJ152" s="431"/>
      <c r="CK152" s="431"/>
      <c r="CL152" s="431"/>
      <c r="CM152" s="431"/>
      <c r="CN152" s="431"/>
      <c r="CO152" s="431"/>
      <c r="CP152" s="431"/>
      <c r="CQ152" s="431"/>
      <c r="CR152" s="431"/>
      <c r="CS152" s="433">
        <v>19</v>
      </c>
      <c r="CT152" s="431"/>
      <c r="CU152" s="431"/>
      <c r="CV152" s="431"/>
      <c r="CW152" s="431"/>
      <c r="CX152" s="431"/>
      <c r="CY152" s="431"/>
      <c r="CZ152" s="431"/>
      <c r="DA152" s="431"/>
      <c r="DB152" s="432"/>
    </row>
    <row r="153" spans="1:106" ht="11.1" customHeight="1" x14ac:dyDescent="0.2">
      <c r="A153" s="430" t="s">
        <v>541</v>
      </c>
      <c r="B153" s="431"/>
      <c r="C153" s="431"/>
      <c r="D153" s="431"/>
      <c r="E153" s="432">
        <v>2260</v>
      </c>
      <c r="F153" s="431"/>
      <c r="G153" s="431"/>
      <c r="H153" s="431"/>
      <c r="I153" s="431"/>
      <c r="J153" s="431"/>
      <c r="K153" s="431"/>
      <c r="L153" s="431"/>
      <c r="M153" s="431"/>
      <c r="N153" s="431"/>
      <c r="O153" s="431"/>
      <c r="P153" s="431"/>
      <c r="Q153" s="431"/>
      <c r="R153" s="431"/>
      <c r="S153" s="432">
        <v>3922</v>
      </c>
      <c r="T153" s="431"/>
      <c r="U153" s="431"/>
      <c r="V153" s="431"/>
      <c r="W153" s="431"/>
      <c r="X153" s="433">
        <v>701</v>
      </c>
      <c r="Y153" s="431"/>
      <c r="Z153" s="431"/>
      <c r="AA153" s="431"/>
      <c r="AB153" s="431"/>
      <c r="AC153" s="431"/>
      <c r="AD153" s="432">
        <v>1438</v>
      </c>
      <c r="AE153" s="433">
        <v>371</v>
      </c>
      <c r="AF153" s="431"/>
      <c r="AG153" s="431"/>
      <c r="AH153" s="431"/>
      <c r="AI153" s="431"/>
      <c r="AJ153" s="431"/>
      <c r="AK153" s="431"/>
      <c r="AL153" s="431"/>
      <c r="AM153" s="431"/>
      <c r="AN153" s="431"/>
      <c r="AO153" s="431"/>
      <c r="AP153" s="433">
        <v>477</v>
      </c>
      <c r="AQ153" s="431"/>
      <c r="AR153" s="431"/>
      <c r="AS153" s="431"/>
      <c r="AT153" s="433">
        <v>690</v>
      </c>
      <c r="AU153" s="431"/>
      <c r="AV153" s="431"/>
      <c r="AW153" s="431"/>
      <c r="AX153" s="433">
        <v>122</v>
      </c>
      <c r="AY153" s="431"/>
      <c r="AZ153" s="431"/>
      <c r="BA153" s="431"/>
      <c r="BB153" s="431"/>
      <c r="BC153" s="431"/>
      <c r="BD153" s="431"/>
      <c r="BE153" s="431"/>
      <c r="BF153" s="431"/>
      <c r="BG153" s="431"/>
      <c r="BH153" s="431"/>
      <c r="BI153" s="431"/>
      <c r="BJ153" s="431"/>
      <c r="BK153" s="431"/>
      <c r="BL153" s="431"/>
      <c r="BM153" s="431"/>
      <c r="BN153" s="431"/>
      <c r="BO153" s="431"/>
      <c r="BP153" s="431"/>
      <c r="BQ153" s="431"/>
      <c r="BR153" s="431"/>
      <c r="BS153" s="431"/>
      <c r="BT153" s="431"/>
      <c r="BU153" s="431"/>
      <c r="BV153" s="431"/>
      <c r="BW153" s="431"/>
      <c r="BX153" s="431"/>
      <c r="BY153" s="431"/>
      <c r="BZ153" s="431"/>
      <c r="CA153" s="431"/>
      <c r="CB153" s="431"/>
      <c r="CC153" s="431"/>
      <c r="CD153" s="431"/>
      <c r="CE153" s="431"/>
      <c r="CF153" s="431"/>
      <c r="CG153" s="431"/>
      <c r="CH153" s="431"/>
      <c r="CI153" s="431"/>
      <c r="CJ153" s="431"/>
      <c r="CK153" s="431"/>
      <c r="CL153" s="431"/>
      <c r="CM153" s="431"/>
      <c r="CN153" s="431"/>
      <c r="CO153" s="431"/>
      <c r="CP153" s="431"/>
      <c r="CQ153" s="431"/>
      <c r="CR153" s="431"/>
      <c r="CS153" s="431"/>
      <c r="CT153" s="431"/>
      <c r="CU153" s="433">
        <v>14</v>
      </c>
      <c r="CV153" s="431"/>
      <c r="CW153" s="431"/>
      <c r="CX153" s="431"/>
      <c r="CY153" s="431"/>
      <c r="CZ153" s="431"/>
      <c r="DA153" s="431"/>
      <c r="DB153" s="431"/>
    </row>
    <row r="154" spans="1:106" ht="11.1" customHeight="1" x14ac:dyDescent="0.2">
      <c r="A154" s="430" t="s">
        <v>542</v>
      </c>
      <c r="B154" s="431"/>
      <c r="C154" s="431"/>
      <c r="D154" s="431"/>
      <c r="E154" s="433">
        <v>372</v>
      </c>
      <c r="F154" s="431"/>
      <c r="G154" s="431"/>
      <c r="H154" s="431"/>
      <c r="I154" s="431"/>
      <c r="J154" s="431"/>
      <c r="K154" s="431"/>
      <c r="L154" s="431"/>
      <c r="M154" s="431"/>
      <c r="N154" s="431"/>
      <c r="O154" s="431"/>
      <c r="P154" s="431"/>
      <c r="Q154" s="431"/>
      <c r="R154" s="431"/>
      <c r="S154" s="431"/>
      <c r="T154" s="431"/>
      <c r="U154" s="431"/>
      <c r="V154" s="431"/>
      <c r="W154" s="431"/>
      <c r="X154" s="431"/>
      <c r="Y154" s="431"/>
      <c r="Z154" s="431"/>
      <c r="AA154" s="431"/>
      <c r="AB154" s="431"/>
      <c r="AC154" s="431"/>
      <c r="AD154" s="431"/>
      <c r="AE154" s="431"/>
      <c r="AF154" s="431"/>
      <c r="AG154" s="431"/>
      <c r="AH154" s="431"/>
      <c r="AI154" s="431"/>
      <c r="AJ154" s="431"/>
      <c r="AK154" s="431"/>
      <c r="AL154" s="431"/>
      <c r="AM154" s="431"/>
      <c r="AN154" s="431"/>
      <c r="AO154" s="431"/>
      <c r="AP154" s="431"/>
      <c r="AQ154" s="431"/>
      <c r="AR154" s="431"/>
      <c r="AS154" s="431"/>
      <c r="AT154" s="431"/>
      <c r="AU154" s="431"/>
      <c r="AV154" s="431"/>
      <c r="AW154" s="431"/>
      <c r="AX154" s="431"/>
      <c r="AY154" s="431"/>
      <c r="AZ154" s="431"/>
      <c r="BA154" s="431"/>
      <c r="BB154" s="431"/>
      <c r="BC154" s="431"/>
      <c r="BD154" s="431"/>
      <c r="BE154" s="431"/>
      <c r="BF154" s="431"/>
      <c r="BG154" s="431"/>
      <c r="BH154" s="431"/>
      <c r="BI154" s="431"/>
      <c r="BJ154" s="431"/>
      <c r="BK154" s="431"/>
      <c r="BL154" s="431"/>
      <c r="BM154" s="431"/>
      <c r="BN154" s="431"/>
      <c r="BO154" s="431"/>
      <c r="BP154" s="431"/>
      <c r="BQ154" s="431"/>
      <c r="BR154" s="431"/>
      <c r="BS154" s="431"/>
      <c r="BT154" s="431"/>
      <c r="BU154" s="431"/>
      <c r="BV154" s="431"/>
      <c r="BW154" s="431"/>
      <c r="BX154" s="431"/>
      <c r="BY154" s="431"/>
      <c r="BZ154" s="431"/>
      <c r="CA154" s="431"/>
      <c r="CB154" s="431"/>
      <c r="CC154" s="431"/>
      <c r="CD154" s="431"/>
      <c r="CE154" s="431"/>
      <c r="CF154" s="431"/>
      <c r="CG154" s="431"/>
      <c r="CH154" s="431"/>
      <c r="CI154" s="431"/>
      <c r="CJ154" s="431"/>
      <c r="CK154" s="431"/>
      <c r="CL154" s="431"/>
      <c r="CM154" s="431"/>
      <c r="CN154" s="431"/>
      <c r="CO154" s="431"/>
      <c r="CP154" s="431"/>
      <c r="CQ154" s="431"/>
      <c r="CR154" s="431"/>
      <c r="CS154" s="431"/>
      <c r="CT154" s="431"/>
      <c r="CU154" s="431"/>
      <c r="CV154" s="431"/>
      <c r="CW154" s="431"/>
      <c r="CX154" s="431"/>
      <c r="CY154" s="431"/>
      <c r="CZ154" s="431"/>
      <c r="DA154" s="431"/>
      <c r="DB154" s="431"/>
    </row>
    <row r="155" spans="1:106" ht="11.1" customHeight="1" x14ac:dyDescent="0.2">
      <c r="A155" s="430" t="s">
        <v>543</v>
      </c>
      <c r="B155" s="431"/>
      <c r="C155" s="431"/>
      <c r="D155" s="431"/>
      <c r="E155" s="433">
        <v>3</v>
      </c>
      <c r="F155" s="431"/>
      <c r="G155" s="431"/>
      <c r="H155" s="431"/>
      <c r="I155" s="431"/>
      <c r="J155" s="431"/>
      <c r="K155" s="431"/>
      <c r="L155" s="431"/>
      <c r="M155" s="431"/>
      <c r="N155" s="431"/>
      <c r="O155" s="431"/>
      <c r="P155" s="431"/>
      <c r="Q155" s="431"/>
      <c r="R155" s="431"/>
      <c r="S155" s="432">
        <v>1115</v>
      </c>
      <c r="T155" s="431"/>
      <c r="U155" s="431"/>
      <c r="V155" s="431"/>
      <c r="W155" s="431"/>
      <c r="X155" s="433">
        <v>4</v>
      </c>
      <c r="Y155" s="431"/>
      <c r="Z155" s="431"/>
      <c r="AA155" s="431"/>
      <c r="AB155" s="431"/>
      <c r="AC155" s="431"/>
      <c r="AD155" s="431"/>
      <c r="AE155" s="431"/>
      <c r="AF155" s="431"/>
      <c r="AG155" s="431"/>
      <c r="AH155" s="431"/>
      <c r="AI155" s="431"/>
      <c r="AJ155" s="431"/>
      <c r="AK155" s="431"/>
      <c r="AL155" s="431"/>
      <c r="AM155" s="431"/>
      <c r="AN155" s="431"/>
      <c r="AO155" s="431"/>
      <c r="AP155" s="431"/>
      <c r="AQ155" s="431"/>
      <c r="AR155" s="431"/>
      <c r="AS155" s="431"/>
      <c r="AT155" s="431"/>
      <c r="AU155" s="431"/>
      <c r="AV155" s="431"/>
      <c r="AW155" s="431"/>
      <c r="AX155" s="431"/>
      <c r="AY155" s="431"/>
      <c r="AZ155" s="431"/>
      <c r="BA155" s="431"/>
      <c r="BB155" s="431"/>
      <c r="BC155" s="431"/>
      <c r="BD155" s="431"/>
      <c r="BE155" s="431"/>
      <c r="BF155" s="431"/>
      <c r="BG155" s="431"/>
      <c r="BH155" s="431"/>
      <c r="BI155" s="431"/>
      <c r="BJ155" s="431"/>
      <c r="BK155" s="431"/>
      <c r="BL155" s="431"/>
      <c r="BM155" s="431"/>
      <c r="BN155" s="431"/>
      <c r="BO155" s="431"/>
      <c r="BP155" s="431"/>
      <c r="BQ155" s="431"/>
      <c r="BR155" s="431"/>
      <c r="BS155" s="431"/>
      <c r="BT155" s="431"/>
      <c r="BU155" s="431"/>
      <c r="BV155" s="431"/>
      <c r="BW155" s="431"/>
      <c r="BX155" s="431"/>
      <c r="BY155" s="431"/>
      <c r="BZ155" s="431"/>
      <c r="CA155" s="431"/>
      <c r="CB155" s="431"/>
      <c r="CC155" s="431"/>
      <c r="CD155" s="431"/>
      <c r="CE155" s="431"/>
      <c r="CF155" s="431"/>
      <c r="CG155" s="431"/>
      <c r="CH155" s="431"/>
      <c r="CI155" s="431"/>
      <c r="CJ155" s="431"/>
      <c r="CK155" s="431"/>
      <c r="CL155" s="431"/>
      <c r="CM155" s="431"/>
      <c r="CN155" s="431"/>
      <c r="CO155" s="431"/>
      <c r="CP155" s="431"/>
      <c r="CQ155" s="431"/>
      <c r="CR155" s="431"/>
      <c r="CS155" s="431"/>
      <c r="CT155" s="431"/>
      <c r="CU155" s="431"/>
      <c r="CV155" s="431"/>
      <c r="CW155" s="431"/>
      <c r="CX155" s="431"/>
      <c r="CY155" s="431"/>
      <c r="CZ155" s="431"/>
      <c r="DA155" s="431"/>
      <c r="DB155" s="431"/>
    </row>
    <row r="156" spans="1:106" ht="11.1" customHeight="1" x14ac:dyDescent="0.2">
      <c r="A156" s="430" t="s">
        <v>544</v>
      </c>
      <c r="B156" s="431"/>
      <c r="C156" s="431"/>
      <c r="D156" s="431"/>
      <c r="E156" s="433">
        <v>553</v>
      </c>
      <c r="F156" s="431"/>
      <c r="G156" s="431"/>
      <c r="H156" s="431"/>
      <c r="I156" s="431"/>
      <c r="J156" s="431"/>
      <c r="K156" s="431"/>
      <c r="L156" s="431"/>
      <c r="M156" s="431"/>
      <c r="N156" s="431"/>
      <c r="O156" s="431"/>
      <c r="P156" s="431"/>
      <c r="Q156" s="431"/>
      <c r="R156" s="431"/>
      <c r="S156" s="432">
        <v>2942</v>
      </c>
      <c r="T156" s="431"/>
      <c r="U156" s="431"/>
      <c r="V156" s="431"/>
      <c r="W156" s="431"/>
      <c r="X156" s="433">
        <v>436</v>
      </c>
      <c r="Y156" s="431"/>
      <c r="Z156" s="431"/>
      <c r="AA156" s="433">
        <v>263</v>
      </c>
      <c r="AB156" s="431"/>
      <c r="AC156" s="431"/>
      <c r="AD156" s="432">
        <v>1026</v>
      </c>
      <c r="AE156" s="433">
        <v>132</v>
      </c>
      <c r="AF156" s="431"/>
      <c r="AG156" s="433">
        <v>448</v>
      </c>
      <c r="AH156" s="431"/>
      <c r="AI156" s="431"/>
      <c r="AJ156" s="431"/>
      <c r="AK156" s="433">
        <v>134</v>
      </c>
      <c r="AL156" s="431"/>
      <c r="AM156" s="433">
        <v>50</v>
      </c>
      <c r="AN156" s="431"/>
      <c r="AO156" s="433">
        <v>25</v>
      </c>
      <c r="AP156" s="431"/>
      <c r="AQ156" s="431"/>
      <c r="AR156" s="433">
        <v>83</v>
      </c>
      <c r="AS156" s="431"/>
      <c r="AT156" s="433">
        <v>768</v>
      </c>
      <c r="AU156" s="431"/>
      <c r="AV156" s="431"/>
      <c r="AW156" s="433">
        <v>63</v>
      </c>
      <c r="AX156" s="433">
        <v>142</v>
      </c>
      <c r="AY156" s="431"/>
      <c r="AZ156" s="431"/>
      <c r="BA156" s="433">
        <v>448</v>
      </c>
      <c r="BB156" s="433">
        <v>41</v>
      </c>
      <c r="BC156" s="431"/>
      <c r="BD156" s="433">
        <v>51</v>
      </c>
      <c r="BE156" s="433">
        <v>1</v>
      </c>
      <c r="BF156" s="431"/>
      <c r="BG156" s="431"/>
      <c r="BH156" s="431"/>
      <c r="BI156" s="431"/>
      <c r="BJ156" s="431"/>
      <c r="BK156" s="431"/>
      <c r="BL156" s="431"/>
      <c r="BM156" s="431"/>
      <c r="BN156" s="431"/>
      <c r="BO156" s="431"/>
      <c r="BP156" s="431"/>
      <c r="BQ156" s="431"/>
      <c r="BR156" s="431"/>
      <c r="BS156" s="431"/>
      <c r="BT156" s="431"/>
      <c r="BU156" s="431"/>
      <c r="BV156" s="431"/>
      <c r="BW156" s="431"/>
      <c r="BX156" s="431"/>
      <c r="BY156" s="431"/>
      <c r="BZ156" s="431"/>
      <c r="CA156" s="431"/>
      <c r="CB156" s="431"/>
      <c r="CC156" s="431"/>
      <c r="CD156" s="431"/>
      <c r="CE156" s="431"/>
      <c r="CF156" s="431"/>
      <c r="CG156" s="431"/>
      <c r="CH156" s="431"/>
      <c r="CI156" s="431"/>
      <c r="CJ156" s="431"/>
      <c r="CK156" s="431"/>
      <c r="CL156" s="431"/>
      <c r="CM156" s="431"/>
      <c r="CN156" s="431"/>
      <c r="CO156" s="431"/>
      <c r="CP156" s="431"/>
      <c r="CQ156" s="431"/>
      <c r="CR156" s="431"/>
      <c r="CS156" s="431"/>
      <c r="CT156" s="431"/>
      <c r="CU156" s="433">
        <v>104</v>
      </c>
      <c r="CV156" s="431"/>
      <c r="CW156" s="431"/>
      <c r="CX156" s="431"/>
      <c r="CY156" s="431"/>
      <c r="CZ156" s="431"/>
      <c r="DA156" s="431"/>
      <c r="DB156" s="431"/>
    </row>
    <row r="157" spans="1:106" ht="11.1" customHeight="1" x14ac:dyDescent="0.2">
      <c r="A157" s="430" t="s">
        <v>545</v>
      </c>
      <c r="B157" s="431"/>
      <c r="C157" s="431"/>
      <c r="D157" s="431"/>
      <c r="E157" s="432">
        <v>3631</v>
      </c>
      <c r="F157" s="431"/>
      <c r="G157" s="431"/>
      <c r="H157" s="431"/>
      <c r="I157" s="431"/>
      <c r="J157" s="431"/>
      <c r="K157" s="431"/>
      <c r="L157" s="431"/>
      <c r="M157" s="431"/>
      <c r="N157" s="431"/>
      <c r="O157" s="431"/>
      <c r="P157" s="431"/>
      <c r="Q157" s="431"/>
      <c r="R157" s="431"/>
      <c r="S157" s="432">
        <v>4513</v>
      </c>
      <c r="T157" s="431"/>
      <c r="U157" s="431"/>
      <c r="V157" s="431"/>
      <c r="W157" s="431"/>
      <c r="X157" s="433">
        <v>820</v>
      </c>
      <c r="Y157" s="431"/>
      <c r="Z157" s="431"/>
      <c r="AA157" s="433">
        <v>206</v>
      </c>
      <c r="AB157" s="431"/>
      <c r="AC157" s="431"/>
      <c r="AD157" s="433">
        <v>218</v>
      </c>
      <c r="AE157" s="431"/>
      <c r="AF157" s="431"/>
      <c r="AG157" s="431"/>
      <c r="AH157" s="431"/>
      <c r="AI157" s="431"/>
      <c r="AJ157" s="431"/>
      <c r="AK157" s="431"/>
      <c r="AL157" s="431"/>
      <c r="AM157" s="431"/>
      <c r="AN157" s="431"/>
      <c r="AO157" s="431"/>
      <c r="AP157" s="431"/>
      <c r="AQ157" s="431"/>
      <c r="AR157" s="431"/>
      <c r="AS157" s="431"/>
      <c r="AT157" s="433">
        <v>713</v>
      </c>
      <c r="AU157" s="431"/>
      <c r="AV157" s="431"/>
      <c r="AW157" s="431"/>
      <c r="AX157" s="431"/>
      <c r="AY157" s="431"/>
      <c r="AZ157" s="431"/>
      <c r="BA157" s="431"/>
      <c r="BB157" s="431"/>
      <c r="BC157" s="431"/>
      <c r="BD157" s="431"/>
      <c r="BE157" s="431"/>
      <c r="BF157" s="431"/>
      <c r="BG157" s="431"/>
      <c r="BH157" s="431"/>
      <c r="BI157" s="431"/>
      <c r="BJ157" s="431"/>
      <c r="BK157" s="431"/>
      <c r="BL157" s="431"/>
      <c r="BM157" s="431"/>
      <c r="BN157" s="431"/>
      <c r="BO157" s="431"/>
      <c r="BP157" s="431"/>
      <c r="BQ157" s="431"/>
      <c r="BR157" s="431"/>
      <c r="BS157" s="431"/>
      <c r="BT157" s="431"/>
      <c r="BU157" s="431"/>
      <c r="BV157" s="431"/>
      <c r="BW157" s="431"/>
      <c r="BX157" s="431"/>
      <c r="BY157" s="431"/>
      <c r="BZ157" s="431"/>
      <c r="CA157" s="431"/>
      <c r="CB157" s="431"/>
      <c r="CC157" s="431"/>
      <c r="CD157" s="431"/>
      <c r="CE157" s="431"/>
      <c r="CF157" s="431"/>
      <c r="CG157" s="431"/>
      <c r="CH157" s="431"/>
      <c r="CI157" s="431"/>
      <c r="CJ157" s="431"/>
      <c r="CK157" s="431"/>
      <c r="CL157" s="431"/>
      <c r="CM157" s="431"/>
      <c r="CN157" s="431"/>
      <c r="CO157" s="431"/>
      <c r="CP157" s="431"/>
      <c r="CQ157" s="431"/>
      <c r="CR157" s="431"/>
      <c r="CS157" s="431"/>
      <c r="CT157" s="431"/>
      <c r="CU157" s="433">
        <v>639</v>
      </c>
      <c r="CV157" s="431"/>
      <c r="CW157" s="431"/>
      <c r="CX157" s="431"/>
      <c r="CY157" s="431"/>
      <c r="CZ157" s="431"/>
      <c r="DA157" s="431"/>
      <c r="DB157" s="431"/>
    </row>
    <row r="158" spans="1:106" ht="11.1" customHeight="1" x14ac:dyDescent="0.2">
      <c r="A158" s="430" t="s">
        <v>583</v>
      </c>
      <c r="B158" s="432">
        <v>22129</v>
      </c>
      <c r="C158" s="432">
        <v>39462</v>
      </c>
      <c r="D158" s="432">
        <v>2247</v>
      </c>
      <c r="E158" s="432">
        <v>14330</v>
      </c>
      <c r="F158" s="431"/>
      <c r="G158" s="431"/>
      <c r="H158" s="431"/>
      <c r="I158" s="432">
        <v>84994</v>
      </c>
      <c r="J158" s="432">
        <v>19244</v>
      </c>
      <c r="K158" s="431"/>
      <c r="L158" s="432">
        <v>4828</v>
      </c>
      <c r="M158" s="431"/>
      <c r="N158" s="432">
        <v>1544</v>
      </c>
      <c r="O158" s="433">
        <v>433</v>
      </c>
      <c r="P158" s="432">
        <v>34811</v>
      </c>
      <c r="Q158" s="432">
        <v>14579</v>
      </c>
      <c r="R158" s="432">
        <v>31388</v>
      </c>
      <c r="S158" s="432">
        <v>25804</v>
      </c>
      <c r="T158" s="431"/>
      <c r="U158" s="431"/>
      <c r="V158" s="432">
        <v>14666</v>
      </c>
      <c r="W158" s="433">
        <v>37</v>
      </c>
      <c r="X158" s="432">
        <v>4606</v>
      </c>
      <c r="Y158" s="431"/>
      <c r="Z158" s="432">
        <v>19777</v>
      </c>
      <c r="AA158" s="432">
        <v>2017</v>
      </c>
      <c r="AB158" s="431"/>
      <c r="AC158" s="432">
        <v>2911</v>
      </c>
      <c r="AD158" s="432">
        <v>35671</v>
      </c>
      <c r="AE158" s="432">
        <v>14675</v>
      </c>
      <c r="AF158" s="431"/>
      <c r="AG158" s="432">
        <v>12271</v>
      </c>
      <c r="AH158" s="432">
        <v>2480</v>
      </c>
      <c r="AI158" s="432">
        <v>1068</v>
      </c>
      <c r="AJ158" s="432">
        <v>1625</v>
      </c>
      <c r="AK158" s="432">
        <v>4466</v>
      </c>
      <c r="AL158" s="432">
        <v>5014</v>
      </c>
      <c r="AM158" s="432">
        <v>2226</v>
      </c>
      <c r="AN158" s="433">
        <v>750</v>
      </c>
      <c r="AO158" s="432">
        <v>8891</v>
      </c>
      <c r="AP158" s="432">
        <v>12188</v>
      </c>
      <c r="AQ158" s="433">
        <v>824</v>
      </c>
      <c r="AR158" s="432">
        <v>8663</v>
      </c>
      <c r="AS158" s="432">
        <v>7572</v>
      </c>
      <c r="AT158" s="432">
        <v>13470</v>
      </c>
      <c r="AU158" s="432">
        <v>3691</v>
      </c>
      <c r="AV158" s="432">
        <v>4116</v>
      </c>
      <c r="AW158" s="432">
        <v>2951</v>
      </c>
      <c r="AX158" s="432">
        <v>6707</v>
      </c>
      <c r="AY158" s="432">
        <v>1387</v>
      </c>
      <c r="AZ158" s="432">
        <v>13793</v>
      </c>
      <c r="BA158" s="432">
        <v>11176</v>
      </c>
      <c r="BB158" s="432">
        <v>2487</v>
      </c>
      <c r="BC158" s="432">
        <v>1701</v>
      </c>
      <c r="BD158" s="432">
        <v>1407</v>
      </c>
      <c r="BE158" s="432">
        <v>3754</v>
      </c>
      <c r="BF158" s="433">
        <v>798</v>
      </c>
      <c r="BG158" s="432">
        <v>9911</v>
      </c>
      <c r="BH158" s="431"/>
      <c r="BI158" s="431"/>
      <c r="BJ158" s="431"/>
      <c r="BK158" s="431"/>
      <c r="BL158" s="431"/>
      <c r="BM158" s="431"/>
      <c r="BN158" s="431"/>
      <c r="BO158" s="431"/>
      <c r="BP158" s="431"/>
      <c r="BQ158" s="431"/>
      <c r="BR158" s="431"/>
      <c r="BS158" s="431"/>
      <c r="BT158" s="431"/>
      <c r="BU158" s="431"/>
      <c r="BV158" s="431"/>
      <c r="BW158" s="431"/>
      <c r="BX158" s="431"/>
      <c r="BY158" s="431"/>
      <c r="BZ158" s="431"/>
      <c r="CA158" s="431"/>
      <c r="CB158" s="431"/>
      <c r="CC158" s="431"/>
      <c r="CD158" s="431"/>
      <c r="CE158" s="431"/>
      <c r="CF158" s="431"/>
      <c r="CG158" s="431"/>
      <c r="CH158" s="431"/>
      <c r="CI158" s="431"/>
      <c r="CJ158" s="432">
        <v>7541</v>
      </c>
      <c r="CK158" s="432">
        <v>5849</v>
      </c>
      <c r="CL158" s="431"/>
      <c r="CM158" s="431"/>
      <c r="CN158" s="433">
        <v>108</v>
      </c>
      <c r="CO158" s="433">
        <v>386</v>
      </c>
      <c r="CP158" s="432">
        <v>12569</v>
      </c>
      <c r="CQ158" s="432">
        <v>2949</v>
      </c>
      <c r="CR158" s="432">
        <v>3594</v>
      </c>
      <c r="CS158" s="433">
        <v>235</v>
      </c>
      <c r="CT158" s="431"/>
      <c r="CU158" s="432">
        <v>6468</v>
      </c>
      <c r="CV158" s="433">
        <v>752</v>
      </c>
      <c r="CW158" s="432">
        <v>1110</v>
      </c>
      <c r="CX158" s="431"/>
      <c r="CY158" s="432">
        <v>1706</v>
      </c>
      <c r="CZ158" s="432">
        <v>1195</v>
      </c>
      <c r="DA158" s="432">
        <v>13928</v>
      </c>
      <c r="DB158" s="432"/>
    </row>
    <row r="159" spans="1:106" ht="11.1" customHeight="1" x14ac:dyDescent="0.2">
      <c r="A159" s="430" t="s">
        <v>546</v>
      </c>
      <c r="B159" s="431"/>
      <c r="C159" s="433">
        <v>891</v>
      </c>
      <c r="D159" s="431"/>
      <c r="E159" s="431"/>
      <c r="F159" s="431"/>
      <c r="G159" s="431"/>
      <c r="H159" s="431"/>
      <c r="I159" s="431"/>
      <c r="J159" s="431"/>
      <c r="K159" s="431"/>
      <c r="L159" s="433">
        <v>854</v>
      </c>
      <c r="M159" s="431"/>
      <c r="N159" s="431"/>
      <c r="O159" s="431"/>
      <c r="P159" s="432">
        <v>3021</v>
      </c>
      <c r="Q159" s="431"/>
      <c r="R159" s="432">
        <v>2209</v>
      </c>
      <c r="S159" s="433">
        <v>925</v>
      </c>
      <c r="T159" s="431"/>
      <c r="U159" s="431"/>
      <c r="V159" s="432">
        <v>1964</v>
      </c>
      <c r="W159" s="431"/>
      <c r="X159" s="431"/>
      <c r="Y159" s="431"/>
      <c r="Z159" s="432">
        <v>1761</v>
      </c>
      <c r="AA159" s="433">
        <v>48</v>
      </c>
      <c r="AB159" s="431"/>
      <c r="AC159" s="431"/>
      <c r="AD159" s="433">
        <v>275</v>
      </c>
      <c r="AE159" s="433">
        <v>694</v>
      </c>
      <c r="AF159" s="431"/>
      <c r="AG159" s="433">
        <v>797</v>
      </c>
      <c r="AH159" s="431"/>
      <c r="AI159" s="431"/>
      <c r="AJ159" s="433">
        <v>523</v>
      </c>
      <c r="AK159" s="431"/>
      <c r="AL159" s="433">
        <v>302</v>
      </c>
      <c r="AM159" s="431"/>
      <c r="AN159" s="432">
        <v>1304</v>
      </c>
      <c r="AO159" s="432">
        <v>1904</v>
      </c>
      <c r="AP159" s="431"/>
      <c r="AQ159" s="431"/>
      <c r="AR159" s="433">
        <v>936</v>
      </c>
      <c r="AS159" s="433">
        <v>164</v>
      </c>
      <c r="AT159" s="433">
        <v>582</v>
      </c>
      <c r="AU159" s="433">
        <v>413</v>
      </c>
      <c r="AV159" s="433">
        <v>713</v>
      </c>
      <c r="AW159" s="433">
        <v>370</v>
      </c>
      <c r="AX159" s="433">
        <v>154</v>
      </c>
      <c r="AY159" s="433">
        <v>606</v>
      </c>
      <c r="AZ159" s="433">
        <v>272</v>
      </c>
      <c r="BA159" s="433">
        <v>264</v>
      </c>
      <c r="BB159" s="431"/>
      <c r="BC159" s="433">
        <v>397</v>
      </c>
      <c r="BD159" s="431"/>
      <c r="BE159" s="433">
        <v>274</v>
      </c>
      <c r="BF159" s="431"/>
      <c r="BG159" s="433">
        <v>728</v>
      </c>
      <c r="BH159" s="433">
        <v>508</v>
      </c>
      <c r="BI159" s="431"/>
      <c r="BJ159" s="431"/>
      <c r="BK159" s="431"/>
      <c r="BL159" s="431"/>
      <c r="BM159" s="431"/>
      <c r="BN159" s="431"/>
      <c r="BO159" s="431"/>
      <c r="BP159" s="431"/>
      <c r="BQ159" s="431"/>
      <c r="BR159" s="431"/>
      <c r="BS159" s="431"/>
      <c r="BT159" s="431"/>
      <c r="BU159" s="431"/>
      <c r="BV159" s="431"/>
      <c r="BW159" s="431"/>
      <c r="BX159" s="431"/>
      <c r="BY159" s="431"/>
      <c r="BZ159" s="431"/>
      <c r="CA159" s="431"/>
      <c r="CB159" s="431"/>
      <c r="CC159" s="431"/>
      <c r="CD159" s="431"/>
      <c r="CE159" s="431"/>
      <c r="CF159" s="431"/>
      <c r="CG159" s="431"/>
      <c r="CH159" s="431"/>
      <c r="CI159" s="431"/>
      <c r="CJ159" s="431"/>
      <c r="CK159" s="431"/>
      <c r="CL159" s="431"/>
      <c r="CM159" s="431"/>
      <c r="CN159" s="431"/>
      <c r="CO159" s="431"/>
      <c r="CP159" s="431"/>
      <c r="CQ159" s="431"/>
      <c r="CR159" s="431"/>
      <c r="CS159" s="431"/>
      <c r="CT159" s="431"/>
      <c r="CU159" s="431"/>
      <c r="CV159" s="431"/>
      <c r="CW159" s="431"/>
      <c r="CX159" s="431"/>
      <c r="CY159" s="431"/>
      <c r="CZ159" s="431"/>
      <c r="DA159" s="432">
        <v>1449</v>
      </c>
      <c r="DB159" s="431"/>
    </row>
    <row r="160" spans="1:106" ht="11.1" customHeight="1" x14ac:dyDescent="0.2">
      <c r="A160" s="430" t="s">
        <v>547</v>
      </c>
      <c r="B160" s="432">
        <v>3355</v>
      </c>
      <c r="C160" s="432">
        <v>4389</v>
      </c>
      <c r="D160" s="433">
        <v>119</v>
      </c>
      <c r="E160" s="431"/>
      <c r="F160" s="431"/>
      <c r="G160" s="431"/>
      <c r="H160" s="431"/>
      <c r="I160" s="433">
        <v>44</v>
      </c>
      <c r="J160" s="433">
        <v>2</v>
      </c>
      <c r="K160" s="431"/>
      <c r="L160" s="431"/>
      <c r="M160" s="431"/>
      <c r="N160" s="431"/>
      <c r="O160" s="433">
        <v>9</v>
      </c>
      <c r="P160" s="432">
        <v>5531</v>
      </c>
      <c r="Q160" s="431"/>
      <c r="R160" s="432">
        <v>3631</v>
      </c>
      <c r="S160" s="431"/>
      <c r="T160" s="431"/>
      <c r="U160" s="431"/>
      <c r="V160" s="432">
        <v>3188</v>
      </c>
      <c r="W160" s="431"/>
      <c r="X160" s="431"/>
      <c r="Y160" s="431"/>
      <c r="Z160" s="433">
        <v>865</v>
      </c>
      <c r="AA160" s="431"/>
      <c r="AB160" s="431"/>
      <c r="AC160" s="431"/>
      <c r="AD160" s="432">
        <v>1681</v>
      </c>
      <c r="AE160" s="432">
        <v>1359</v>
      </c>
      <c r="AF160" s="431"/>
      <c r="AG160" s="431"/>
      <c r="AH160" s="431"/>
      <c r="AI160" s="431"/>
      <c r="AJ160" s="431"/>
      <c r="AK160" s="433">
        <v>57</v>
      </c>
      <c r="AL160" s="432">
        <v>3366</v>
      </c>
      <c r="AM160" s="431"/>
      <c r="AN160" s="433">
        <v>57</v>
      </c>
      <c r="AO160" s="431"/>
      <c r="AP160" s="433">
        <v>918</v>
      </c>
      <c r="AQ160" s="431"/>
      <c r="AR160" s="432">
        <v>1233</v>
      </c>
      <c r="AS160" s="433">
        <v>307</v>
      </c>
      <c r="AT160" s="432">
        <v>4410</v>
      </c>
      <c r="AU160" s="433">
        <v>747</v>
      </c>
      <c r="AV160" s="432">
        <v>1056</v>
      </c>
      <c r="AW160" s="431"/>
      <c r="AX160" s="432">
        <v>1175</v>
      </c>
      <c r="AY160" s="431"/>
      <c r="AZ160" s="433">
        <v>221</v>
      </c>
      <c r="BA160" s="432">
        <v>2639</v>
      </c>
      <c r="BB160" s="431"/>
      <c r="BC160" s="431"/>
      <c r="BD160" s="431"/>
      <c r="BE160" s="433">
        <v>46</v>
      </c>
      <c r="BF160" s="431"/>
      <c r="BG160" s="432">
        <v>2418</v>
      </c>
      <c r="BH160" s="431"/>
      <c r="BI160" s="433">
        <v>13</v>
      </c>
      <c r="BJ160" s="431"/>
      <c r="BK160" s="431"/>
      <c r="BL160" s="431"/>
      <c r="BM160" s="431"/>
      <c r="BN160" s="431"/>
      <c r="BO160" s="431"/>
      <c r="BP160" s="431"/>
      <c r="BQ160" s="431"/>
      <c r="BR160" s="431"/>
      <c r="BS160" s="431"/>
      <c r="BT160" s="431"/>
      <c r="BU160" s="431"/>
      <c r="BV160" s="431"/>
      <c r="BW160" s="431"/>
      <c r="BX160" s="431"/>
      <c r="BY160" s="431"/>
      <c r="BZ160" s="431"/>
      <c r="CA160" s="431"/>
      <c r="CB160" s="431"/>
      <c r="CC160" s="431"/>
      <c r="CD160" s="431"/>
      <c r="CE160" s="431"/>
      <c r="CF160" s="431"/>
      <c r="CG160" s="431"/>
      <c r="CH160" s="431"/>
      <c r="CI160" s="431"/>
      <c r="CJ160" s="431"/>
      <c r="CK160" s="431"/>
      <c r="CL160" s="431"/>
      <c r="CM160" s="431"/>
      <c r="CN160" s="431"/>
      <c r="CO160" s="431"/>
      <c r="CP160" s="431"/>
      <c r="CQ160" s="431"/>
      <c r="CR160" s="431"/>
      <c r="CS160" s="433">
        <v>227</v>
      </c>
      <c r="CT160" s="431"/>
      <c r="CU160" s="433">
        <v>159</v>
      </c>
      <c r="CV160" s="431"/>
      <c r="CW160" s="431"/>
      <c r="CX160" s="431"/>
      <c r="CY160" s="431"/>
      <c r="CZ160" s="431"/>
      <c r="DA160" s="433">
        <v>24</v>
      </c>
      <c r="DB160" s="433"/>
    </row>
    <row r="161" spans="1:106" ht="11.1" customHeight="1" x14ac:dyDescent="0.2">
      <c r="A161" s="430" t="s">
        <v>548</v>
      </c>
      <c r="B161" s="431"/>
      <c r="C161" s="431"/>
      <c r="D161" s="431"/>
      <c r="E161" s="431"/>
      <c r="F161" s="431"/>
      <c r="G161" s="431"/>
      <c r="H161" s="431"/>
      <c r="I161" s="431"/>
      <c r="J161" s="431"/>
      <c r="K161" s="431"/>
      <c r="L161" s="431"/>
      <c r="M161" s="431"/>
      <c r="N161" s="431"/>
      <c r="O161" s="431"/>
      <c r="P161" s="431"/>
      <c r="Q161" s="431"/>
      <c r="R161" s="431"/>
      <c r="S161" s="431"/>
      <c r="T161" s="431"/>
      <c r="U161" s="431"/>
      <c r="V161" s="431"/>
      <c r="W161" s="431"/>
      <c r="X161" s="431"/>
      <c r="Y161" s="431"/>
      <c r="Z161" s="431"/>
      <c r="AA161" s="431"/>
      <c r="AB161" s="431"/>
      <c r="AC161" s="431"/>
      <c r="AD161" s="431"/>
      <c r="AE161" s="431"/>
      <c r="AF161" s="431"/>
      <c r="AG161" s="431"/>
      <c r="AH161" s="431"/>
      <c r="AI161" s="431"/>
      <c r="AJ161" s="431"/>
      <c r="AK161" s="431"/>
      <c r="AL161" s="431"/>
      <c r="AM161" s="431"/>
      <c r="AN161" s="431"/>
      <c r="AO161" s="431"/>
      <c r="AP161" s="431"/>
      <c r="AQ161" s="431"/>
      <c r="AR161" s="431"/>
      <c r="AS161" s="431"/>
      <c r="AT161" s="431"/>
      <c r="AU161" s="431"/>
      <c r="AV161" s="431"/>
      <c r="AW161" s="431"/>
      <c r="AX161" s="431"/>
      <c r="AY161" s="431"/>
      <c r="AZ161" s="431"/>
      <c r="BA161" s="431"/>
      <c r="BB161" s="431"/>
      <c r="BC161" s="431"/>
      <c r="BD161" s="431"/>
      <c r="BE161" s="431"/>
      <c r="BF161" s="431"/>
      <c r="BG161" s="433">
        <v>36</v>
      </c>
      <c r="BH161" s="431"/>
      <c r="BI161" s="431"/>
      <c r="BJ161" s="431"/>
      <c r="BK161" s="431"/>
      <c r="BL161" s="431"/>
      <c r="BM161" s="431"/>
      <c r="BN161" s="431"/>
      <c r="BO161" s="431"/>
      <c r="BP161" s="431"/>
      <c r="BQ161" s="431"/>
      <c r="BR161" s="431"/>
      <c r="BS161" s="431"/>
      <c r="BT161" s="431"/>
      <c r="BU161" s="431"/>
      <c r="BV161" s="431"/>
      <c r="BW161" s="431"/>
      <c r="BX161" s="431"/>
      <c r="BY161" s="431"/>
      <c r="BZ161" s="431"/>
      <c r="CA161" s="431"/>
      <c r="CB161" s="431"/>
      <c r="CC161" s="431"/>
      <c r="CD161" s="431"/>
      <c r="CE161" s="431"/>
      <c r="CF161" s="431"/>
      <c r="CG161" s="431"/>
      <c r="CH161" s="431"/>
      <c r="CI161" s="431"/>
      <c r="CJ161" s="431"/>
      <c r="CK161" s="431"/>
      <c r="CL161" s="431"/>
      <c r="CM161" s="431"/>
      <c r="CN161" s="431"/>
      <c r="CO161" s="431"/>
      <c r="CP161" s="431"/>
      <c r="CQ161" s="431"/>
      <c r="CR161" s="431"/>
      <c r="CS161" s="431"/>
      <c r="CT161" s="431"/>
      <c r="CU161" s="431"/>
      <c r="CV161" s="431"/>
      <c r="CW161" s="431"/>
      <c r="CX161" s="431"/>
      <c r="CY161" s="431"/>
      <c r="CZ161" s="431"/>
      <c r="DA161" s="431"/>
      <c r="DB161" s="431"/>
    </row>
    <row r="162" spans="1:106" ht="11.1" customHeight="1" x14ac:dyDescent="0.2">
      <c r="A162" s="430" t="s">
        <v>549</v>
      </c>
      <c r="B162" s="431"/>
      <c r="C162" s="432">
        <v>2088</v>
      </c>
      <c r="D162" s="431"/>
      <c r="E162" s="431"/>
      <c r="F162" s="431"/>
      <c r="G162" s="431"/>
      <c r="H162" s="431"/>
      <c r="I162" s="431"/>
      <c r="J162" s="431"/>
      <c r="K162" s="431"/>
      <c r="L162" s="431"/>
      <c r="M162" s="431"/>
      <c r="N162" s="431"/>
      <c r="O162" s="431"/>
      <c r="P162" s="431"/>
      <c r="Q162" s="431"/>
      <c r="R162" s="431"/>
      <c r="S162" s="431"/>
      <c r="T162" s="431"/>
      <c r="U162" s="431"/>
      <c r="V162" s="431"/>
      <c r="W162" s="431"/>
      <c r="X162" s="431"/>
      <c r="Y162" s="431"/>
      <c r="Z162" s="431"/>
      <c r="AA162" s="431"/>
      <c r="AB162" s="431"/>
      <c r="AC162" s="431"/>
      <c r="AD162" s="433">
        <v>75</v>
      </c>
      <c r="AE162" s="431"/>
      <c r="AF162" s="431"/>
      <c r="AG162" s="431"/>
      <c r="AH162" s="431"/>
      <c r="AI162" s="431"/>
      <c r="AJ162" s="431"/>
      <c r="AK162" s="431"/>
      <c r="AL162" s="431"/>
      <c r="AM162" s="431"/>
      <c r="AN162" s="431"/>
      <c r="AO162" s="431"/>
      <c r="AP162" s="431"/>
      <c r="AQ162" s="431"/>
      <c r="AR162" s="431"/>
      <c r="AS162" s="431"/>
      <c r="AT162" s="431"/>
      <c r="AU162" s="431"/>
      <c r="AV162" s="431"/>
      <c r="AW162" s="431"/>
      <c r="AX162" s="431"/>
      <c r="AY162" s="431"/>
      <c r="AZ162" s="431"/>
      <c r="BA162" s="431"/>
      <c r="BB162" s="431"/>
      <c r="BC162" s="431"/>
      <c r="BD162" s="431"/>
      <c r="BE162" s="431"/>
      <c r="BF162" s="431"/>
      <c r="BG162" s="431"/>
      <c r="BH162" s="431"/>
      <c r="BI162" s="431"/>
      <c r="BJ162" s="431"/>
      <c r="BK162" s="431"/>
      <c r="BL162" s="431"/>
      <c r="BM162" s="431"/>
      <c r="BN162" s="431"/>
      <c r="BO162" s="431"/>
      <c r="BP162" s="431"/>
      <c r="BQ162" s="431"/>
      <c r="BR162" s="431"/>
      <c r="BS162" s="431"/>
      <c r="BT162" s="431"/>
      <c r="BU162" s="431"/>
      <c r="BV162" s="431"/>
      <c r="BW162" s="431"/>
      <c r="BX162" s="431"/>
      <c r="BY162" s="431"/>
      <c r="BZ162" s="431"/>
      <c r="CA162" s="431"/>
      <c r="CB162" s="431"/>
      <c r="CC162" s="431"/>
      <c r="CD162" s="431"/>
      <c r="CE162" s="431"/>
      <c r="CF162" s="431"/>
      <c r="CG162" s="431"/>
      <c r="CH162" s="431"/>
      <c r="CI162" s="431"/>
      <c r="CJ162" s="431"/>
      <c r="CK162" s="431"/>
      <c r="CL162" s="431"/>
      <c r="CM162" s="431"/>
      <c r="CN162" s="431"/>
      <c r="CO162" s="431"/>
      <c r="CP162" s="431"/>
      <c r="CQ162" s="431"/>
      <c r="CR162" s="431"/>
      <c r="CS162" s="431"/>
      <c r="CT162" s="431"/>
      <c r="CU162" s="431"/>
      <c r="CV162" s="431"/>
      <c r="CW162" s="431"/>
      <c r="CX162" s="431"/>
      <c r="CY162" s="431"/>
      <c r="CZ162" s="431"/>
      <c r="DA162" s="431"/>
      <c r="DB162" s="431"/>
    </row>
    <row r="163" spans="1:106" ht="11.1" customHeight="1" x14ac:dyDescent="0.2">
      <c r="A163" s="430" t="s">
        <v>551</v>
      </c>
      <c r="B163" s="431"/>
      <c r="C163" s="432">
        <v>1184</v>
      </c>
      <c r="D163" s="431"/>
      <c r="E163" s="431"/>
      <c r="F163" s="431"/>
      <c r="G163" s="431"/>
      <c r="H163" s="431"/>
      <c r="I163" s="431"/>
      <c r="J163" s="431"/>
      <c r="K163" s="431"/>
      <c r="L163" s="431"/>
      <c r="M163" s="431"/>
      <c r="N163" s="431"/>
      <c r="O163" s="433">
        <v>16</v>
      </c>
      <c r="P163" s="432">
        <v>2627</v>
      </c>
      <c r="Q163" s="431"/>
      <c r="R163" s="432">
        <v>1864</v>
      </c>
      <c r="S163" s="433">
        <v>29</v>
      </c>
      <c r="T163" s="431"/>
      <c r="U163" s="431"/>
      <c r="V163" s="432">
        <v>35995</v>
      </c>
      <c r="W163" s="431"/>
      <c r="X163" s="432">
        <v>9349</v>
      </c>
      <c r="Y163" s="431"/>
      <c r="Z163" s="432">
        <v>14936</v>
      </c>
      <c r="AA163" s="431"/>
      <c r="AB163" s="431"/>
      <c r="AC163" s="432">
        <v>2973</v>
      </c>
      <c r="AD163" s="432">
        <v>3706</v>
      </c>
      <c r="AE163" s="432">
        <v>1068</v>
      </c>
      <c r="AF163" s="431"/>
      <c r="AG163" s="432">
        <v>2229</v>
      </c>
      <c r="AH163" s="433">
        <v>440</v>
      </c>
      <c r="AI163" s="432">
        <v>3696</v>
      </c>
      <c r="AJ163" s="433">
        <v>983</v>
      </c>
      <c r="AK163" s="432">
        <v>3101</v>
      </c>
      <c r="AL163" s="432">
        <v>3738</v>
      </c>
      <c r="AM163" s="432">
        <v>1554</v>
      </c>
      <c r="AN163" s="432">
        <v>2660</v>
      </c>
      <c r="AO163" s="432">
        <v>8643</v>
      </c>
      <c r="AP163" s="432">
        <v>13221</v>
      </c>
      <c r="AQ163" s="432">
        <v>3475</v>
      </c>
      <c r="AR163" s="432">
        <v>3918</v>
      </c>
      <c r="AS163" s="431"/>
      <c r="AT163" s="433">
        <v>268</v>
      </c>
      <c r="AU163" s="433">
        <v>672</v>
      </c>
      <c r="AV163" s="432">
        <v>1772</v>
      </c>
      <c r="AW163" s="433">
        <v>235</v>
      </c>
      <c r="AX163" s="432">
        <v>6558</v>
      </c>
      <c r="AY163" s="433">
        <v>673</v>
      </c>
      <c r="AZ163" s="432">
        <v>4507</v>
      </c>
      <c r="BA163" s="432">
        <v>4828</v>
      </c>
      <c r="BB163" s="432">
        <v>1115</v>
      </c>
      <c r="BC163" s="432">
        <v>1099</v>
      </c>
      <c r="BD163" s="432">
        <v>3225</v>
      </c>
      <c r="BE163" s="433">
        <v>489</v>
      </c>
      <c r="BF163" s="431"/>
      <c r="BG163" s="432">
        <v>9150</v>
      </c>
      <c r="BH163" s="431"/>
      <c r="BI163" s="431"/>
      <c r="BJ163" s="431"/>
      <c r="BK163" s="431"/>
      <c r="BL163" s="431"/>
      <c r="BM163" s="431"/>
      <c r="BN163" s="431"/>
      <c r="BO163" s="431"/>
      <c r="BP163" s="431"/>
      <c r="BQ163" s="431"/>
      <c r="BR163" s="431"/>
      <c r="BS163" s="431"/>
      <c r="BT163" s="431"/>
      <c r="BU163" s="431"/>
      <c r="BV163" s="431"/>
      <c r="BW163" s="431"/>
      <c r="BX163" s="431"/>
      <c r="BY163" s="431"/>
      <c r="BZ163" s="431"/>
      <c r="CA163" s="431"/>
      <c r="CB163" s="431"/>
      <c r="CC163" s="431"/>
      <c r="CD163" s="431"/>
      <c r="CE163" s="431"/>
      <c r="CF163" s="431"/>
      <c r="CG163" s="431"/>
      <c r="CH163" s="431"/>
      <c r="CI163" s="431"/>
      <c r="CJ163" s="431"/>
      <c r="CK163" s="431"/>
      <c r="CL163" s="431"/>
      <c r="CM163" s="431"/>
      <c r="CN163" s="431"/>
      <c r="CO163" s="431"/>
      <c r="CP163" s="431"/>
      <c r="CQ163" s="431"/>
      <c r="CR163" s="431"/>
      <c r="CS163" s="431"/>
      <c r="CT163" s="431"/>
      <c r="CU163" s="432">
        <v>6190</v>
      </c>
      <c r="CV163" s="431"/>
      <c r="CW163" s="431"/>
      <c r="CX163" s="431"/>
      <c r="CY163" s="431"/>
      <c r="CZ163" s="431"/>
      <c r="DA163" s="432">
        <v>3615</v>
      </c>
      <c r="DB163" s="431"/>
    </row>
    <row r="164" spans="1:106" ht="11.1" customHeight="1" x14ac:dyDescent="0.2">
      <c r="A164" s="430" t="s">
        <v>584</v>
      </c>
      <c r="B164" s="431"/>
      <c r="C164" s="432">
        <v>1219</v>
      </c>
      <c r="D164" s="431"/>
      <c r="E164" s="431"/>
      <c r="F164" s="432">
        <v>5039</v>
      </c>
      <c r="G164" s="431"/>
      <c r="H164" s="431"/>
      <c r="I164" s="431"/>
      <c r="J164" s="431"/>
      <c r="K164" s="431"/>
      <c r="L164" s="431"/>
      <c r="M164" s="431"/>
      <c r="N164" s="431"/>
      <c r="O164" s="431"/>
      <c r="P164" s="431"/>
      <c r="Q164" s="431"/>
      <c r="R164" s="433">
        <v>728</v>
      </c>
      <c r="S164" s="432">
        <v>3588</v>
      </c>
      <c r="T164" s="431"/>
      <c r="U164" s="431"/>
      <c r="V164" s="431"/>
      <c r="W164" s="431"/>
      <c r="X164" s="432">
        <v>1958</v>
      </c>
      <c r="Y164" s="431"/>
      <c r="Z164" s="431"/>
      <c r="AA164" s="431"/>
      <c r="AB164" s="431"/>
      <c r="AC164" s="431"/>
      <c r="AD164" s="432">
        <v>1578</v>
      </c>
      <c r="AE164" s="431"/>
      <c r="AF164" s="431"/>
      <c r="AG164" s="431"/>
      <c r="AH164" s="431"/>
      <c r="AI164" s="431"/>
      <c r="AJ164" s="431"/>
      <c r="AK164" s="431"/>
      <c r="AL164" s="431"/>
      <c r="AM164" s="431"/>
      <c r="AN164" s="431"/>
      <c r="AO164" s="431"/>
      <c r="AP164" s="431"/>
      <c r="AQ164" s="431"/>
      <c r="AR164" s="431"/>
      <c r="AS164" s="431"/>
      <c r="AT164" s="431"/>
      <c r="AU164" s="431"/>
      <c r="AV164" s="431"/>
      <c r="AW164" s="431"/>
      <c r="AX164" s="431"/>
      <c r="AY164" s="431"/>
      <c r="AZ164" s="431"/>
      <c r="BA164" s="431"/>
      <c r="BB164" s="431"/>
      <c r="BC164" s="431"/>
      <c r="BD164" s="431"/>
      <c r="BE164" s="431"/>
      <c r="BF164" s="431"/>
      <c r="BG164" s="431"/>
      <c r="BH164" s="431"/>
      <c r="BI164" s="431"/>
      <c r="BJ164" s="431"/>
      <c r="BK164" s="431"/>
      <c r="BL164" s="431"/>
      <c r="BM164" s="433">
        <v>886</v>
      </c>
      <c r="BN164" s="431"/>
      <c r="BO164" s="431"/>
      <c r="BP164" s="431"/>
      <c r="BQ164" s="431"/>
      <c r="BR164" s="431"/>
      <c r="BS164" s="431"/>
      <c r="BT164" s="431"/>
      <c r="BU164" s="431"/>
      <c r="BV164" s="431"/>
      <c r="BW164" s="431"/>
      <c r="BX164" s="431"/>
      <c r="BY164" s="431"/>
      <c r="BZ164" s="431"/>
      <c r="CA164" s="431"/>
      <c r="CB164" s="431"/>
      <c r="CC164" s="431"/>
      <c r="CD164" s="431"/>
      <c r="CE164" s="431"/>
      <c r="CF164" s="431"/>
      <c r="CG164" s="431"/>
      <c r="CH164" s="431"/>
      <c r="CI164" s="431"/>
      <c r="CJ164" s="431"/>
      <c r="CK164" s="431"/>
      <c r="CL164" s="431"/>
      <c r="CM164" s="431"/>
      <c r="CN164" s="431"/>
      <c r="CO164" s="431"/>
      <c r="CP164" s="431"/>
      <c r="CQ164" s="431"/>
      <c r="CR164" s="431"/>
      <c r="CS164" s="431"/>
      <c r="CT164" s="431"/>
      <c r="CU164" s="431"/>
      <c r="CV164" s="431"/>
      <c r="CW164" s="431"/>
      <c r="CX164" s="431"/>
      <c r="CY164" s="431"/>
      <c r="CZ164" s="431"/>
      <c r="DA164" s="431"/>
      <c r="DB164" s="431"/>
    </row>
    <row r="165" spans="1:106" ht="11.1" customHeight="1" x14ac:dyDescent="0.2">
      <c r="A165" s="430" t="s">
        <v>552</v>
      </c>
      <c r="B165" s="431"/>
      <c r="C165" s="431"/>
      <c r="D165" s="431"/>
      <c r="E165" s="431"/>
      <c r="F165" s="431"/>
      <c r="G165" s="431"/>
      <c r="H165" s="431"/>
      <c r="I165" s="431"/>
      <c r="J165" s="431"/>
      <c r="K165" s="431"/>
      <c r="L165" s="431"/>
      <c r="M165" s="431"/>
      <c r="N165" s="431"/>
      <c r="O165" s="431"/>
      <c r="P165" s="431"/>
      <c r="Q165" s="431"/>
      <c r="R165" s="433">
        <v>88</v>
      </c>
      <c r="S165" s="431"/>
      <c r="T165" s="431"/>
      <c r="U165" s="431"/>
      <c r="V165" s="431"/>
      <c r="W165" s="431"/>
      <c r="X165" s="431"/>
      <c r="Y165" s="431"/>
      <c r="Z165" s="431"/>
      <c r="AA165" s="431"/>
      <c r="AB165" s="431"/>
      <c r="AC165" s="431"/>
      <c r="AD165" s="431"/>
      <c r="AE165" s="431"/>
      <c r="AF165" s="431"/>
      <c r="AG165" s="431"/>
      <c r="AH165" s="431"/>
      <c r="AI165" s="431"/>
      <c r="AJ165" s="431"/>
      <c r="AK165" s="431"/>
      <c r="AL165" s="431"/>
      <c r="AM165" s="431"/>
      <c r="AN165" s="431"/>
      <c r="AO165" s="431"/>
      <c r="AP165" s="431"/>
      <c r="AQ165" s="431"/>
      <c r="AR165" s="431"/>
      <c r="AS165" s="431"/>
      <c r="AT165" s="431"/>
      <c r="AU165" s="431"/>
      <c r="AV165" s="431"/>
      <c r="AW165" s="431"/>
      <c r="AX165" s="431"/>
      <c r="AY165" s="431"/>
      <c r="AZ165" s="431"/>
      <c r="BA165" s="431"/>
      <c r="BB165" s="431"/>
      <c r="BC165" s="431"/>
      <c r="BD165" s="431"/>
      <c r="BE165" s="431"/>
      <c r="BF165" s="431"/>
      <c r="BG165" s="431"/>
      <c r="BH165" s="431"/>
      <c r="BI165" s="431"/>
      <c r="BJ165" s="431"/>
      <c r="BK165" s="431"/>
      <c r="BL165" s="431"/>
      <c r="BM165" s="431"/>
      <c r="BN165" s="431"/>
      <c r="BO165" s="431"/>
      <c r="BP165" s="431"/>
      <c r="BQ165" s="431"/>
      <c r="BR165" s="431"/>
      <c r="BS165" s="431"/>
      <c r="BT165" s="431"/>
      <c r="BU165" s="431"/>
      <c r="BV165" s="431"/>
      <c r="BW165" s="431"/>
      <c r="BX165" s="431"/>
      <c r="BY165" s="431"/>
      <c r="BZ165" s="431"/>
      <c r="CA165" s="431"/>
      <c r="CB165" s="431"/>
      <c r="CC165" s="431"/>
      <c r="CD165" s="431"/>
      <c r="CE165" s="431"/>
      <c r="CF165" s="431"/>
      <c r="CG165" s="431"/>
      <c r="CH165" s="431"/>
      <c r="CI165" s="431"/>
      <c r="CJ165" s="431"/>
      <c r="CK165" s="431"/>
      <c r="CL165" s="431"/>
      <c r="CM165" s="431"/>
      <c r="CN165" s="431"/>
      <c r="CO165" s="431"/>
      <c r="CP165" s="431"/>
      <c r="CQ165" s="431"/>
      <c r="CR165" s="431"/>
      <c r="CS165" s="431"/>
      <c r="CT165" s="431"/>
      <c r="CU165" s="431"/>
      <c r="CV165" s="431"/>
      <c r="CW165" s="431"/>
      <c r="CX165" s="431"/>
      <c r="CY165" s="431"/>
      <c r="CZ165" s="431"/>
      <c r="DA165" s="431"/>
      <c r="DB165" s="431"/>
    </row>
    <row r="166" spans="1:106" ht="11.1" customHeight="1" x14ac:dyDescent="0.2">
      <c r="A166" s="430" t="s">
        <v>553</v>
      </c>
      <c r="B166" s="433">
        <v>931</v>
      </c>
      <c r="C166" s="432">
        <v>1108</v>
      </c>
      <c r="D166" s="433">
        <v>613</v>
      </c>
      <c r="E166" s="432">
        <v>4431</v>
      </c>
      <c r="F166" s="431"/>
      <c r="G166" s="431"/>
      <c r="H166" s="431"/>
      <c r="I166" s="433">
        <v>43</v>
      </c>
      <c r="J166" s="431"/>
      <c r="K166" s="431"/>
      <c r="L166" s="431"/>
      <c r="M166" s="431"/>
      <c r="N166" s="431"/>
      <c r="O166" s="433">
        <v>61</v>
      </c>
      <c r="P166" s="432">
        <v>10622</v>
      </c>
      <c r="Q166" s="431"/>
      <c r="R166" s="432">
        <v>5089</v>
      </c>
      <c r="S166" s="432">
        <v>4358</v>
      </c>
      <c r="T166" s="431"/>
      <c r="U166" s="431"/>
      <c r="V166" s="432">
        <v>6745</v>
      </c>
      <c r="W166" s="431"/>
      <c r="X166" s="432">
        <v>1379</v>
      </c>
      <c r="Y166" s="431"/>
      <c r="Z166" s="432">
        <v>3542</v>
      </c>
      <c r="AA166" s="433">
        <v>856</v>
      </c>
      <c r="AB166" s="431"/>
      <c r="AC166" s="433">
        <v>288</v>
      </c>
      <c r="AD166" s="432">
        <v>3604</v>
      </c>
      <c r="AE166" s="432">
        <v>1688</v>
      </c>
      <c r="AF166" s="431"/>
      <c r="AG166" s="433">
        <v>698</v>
      </c>
      <c r="AH166" s="433">
        <v>103</v>
      </c>
      <c r="AI166" s="433">
        <v>263</v>
      </c>
      <c r="AJ166" s="433">
        <v>337</v>
      </c>
      <c r="AK166" s="433">
        <v>912</v>
      </c>
      <c r="AL166" s="433">
        <v>780</v>
      </c>
      <c r="AM166" s="433">
        <v>135</v>
      </c>
      <c r="AN166" s="433">
        <v>735</v>
      </c>
      <c r="AO166" s="433">
        <v>536</v>
      </c>
      <c r="AP166" s="432">
        <v>1090</v>
      </c>
      <c r="AQ166" s="433">
        <v>516</v>
      </c>
      <c r="AR166" s="432">
        <v>2183</v>
      </c>
      <c r="AS166" s="433">
        <v>687</v>
      </c>
      <c r="AT166" s="432">
        <v>5190</v>
      </c>
      <c r="AU166" s="433">
        <v>368</v>
      </c>
      <c r="AV166" s="433">
        <v>147</v>
      </c>
      <c r="AW166" s="433">
        <v>458</v>
      </c>
      <c r="AX166" s="433">
        <v>808</v>
      </c>
      <c r="AY166" s="433">
        <v>699</v>
      </c>
      <c r="AZ166" s="432">
        <v>2183</v>
      </c>
      <c r="BA166" s="433">
        <v>409</v>
      </c>
      <c r="BB166" s="432">
        <v>1434</v>
      </c>
      <c r="BC166" s="433">
        <v>571</v>
      </c>
      <c r="BD166" s="433">
        <v>891</v>
      </c>
      <c r="BE166" s="433">
        <v>870</v>
      </c>
      <c r="BF166" s="433">
        <v>93</v>
      </c>
      <c r="BG166" s="432">
        <v>3310</v>
      </c>
      <c r="BH166" s="433">
        <v>125</v>
      </c>
      <c r="BI166" s="433">
        <v>64</v>
      </c>
      <c r="BJ166" s="431"/>
      <c r="BK166" s="431"/>
      <c r="BL166" s="431"/>
      <c r="BM166" s="431"/>
      <c r="BN166" s="431"/>
      <c r="BO166" s="431"/>
      <c r="BP166" s="431"/>
      <c r="BQ166" s="431"/>
      <c r="BR166" s="431"/>
      <c r="BS166" s="431"/>
      <c r="BT166" s="431"/>
      <c r="BU166" s="431"/>
      <c r="BV166" s="431"/>
      <c r="BW166" s="431"/>
      <c r="BX166" s="431"/>
      <c r="BY166" s="431"/>
      <c r="BZ166" s="431"/>
      <c r="CA166" s="431"/>
      <c r="CB166" s="431"/>
      <c r="CC166" s="431"/>
      <c r="CD166" s="431"/>
      <c r="CE166" s="431"/>
      <c r="CF166" s="431"/>
      <c r="CG166" s="431"/>
      <c r="CH166" s="431"/>
      <c r="CI166" s="431"/>
      <c r="CJ166" s="431"/>
      <c r="CK166" s="431"/>
      <c r="CL166" s="431"/>
      <c r="CM166" s="431"/>
      <c r="CN166" s="431"/>
      <c r="CO166" s="431"/>
      <c r="CP166" s="431"/>
      <c r="CQ166" s="431"/>
      <c r="CR166" s="431"/>
      <c r="CS166" s="433">
        <v>137</v>
      </c>
      <c r="CT166" s="431"/>
      <c r="CU166" s="432">
        <v>2172</v>
      </c>
      <c r="CV166" s="431"/>
      <c r="CW166" s="431"/>
      <c r="CX166" s="431"/>
      <c r="CY166" s="431"/>
      <c r="CZ166" s="431"/>
      <c r="DA166" s="433">
        <v>36</v>
      </c>
      <c r="DB166" s="433"/>
    </row>
    <row r="167" spans="1:106" ht="11.1" customHeight="1" x14ac:dyDescent="0.2">
      <c r="A167" s="430" t="s">
        <v>554</v>
      </c>
      <c r="B167" s="433">
        <v>7</v>
      </c>
      <c r="C167" s="431"/>
      <c r="D167" s="431"/>
      <c r="E167" s="431"/>
      <c r="F167" s="431"/>
      <c r="G167" s="431"/>
      <c r="H167" s="431"/>
      <c r="I167" s="433">
        <v>218</v>
      </c>
      <c r="J167" s="431"/>
      <c r="K167" s="431"/>
      <c r="L167" s="431"/>
      <c r="M167" s="431"/>
      <c r="N167" s="431"/>
      <c r="O167" s="431"/>
      <c r="P167" s="431"/>
      <c r="Q167" s="431"/>
      <c r="R167" s="431"/>
      <c r="S167" s="431"/>
      <c r="T167" s="431"/>
      <c r="U167" s="431"/>
      <c r="V167" s="433">
        <v>64</v>
      </c>
      <c r="W167" s="431"/>
      <c r="X167" s="431"/>
      <c r="Y167" s="431"/>
      <c r="Z167" s="431"/>
      <c r="AA167" s="431"/>
      <c r="AB167" s="431"/>
      <c r="AC167" s="431"/>
      <c r="AD167" s="431"/>
      <c r="AE167" s="433">
        <v>91</v>
      </c>
      <c r="AF167" s="431"/>
      <c r="AG167" s="431"/>
      <c r="AH167" s="431"/>
      <c r="AI167" s="431"/>
      <c r="AJ167" s="431"/>
      <c r="AK167" s="431"/>
      <c r="AL167" s="431"/>
      <c r="AM167" s="431"/>
      <c r="AN167" s="431"/>
      <c r="AO167" s="431"/>
      <c r="AP167" s="431"/>
      <c r="AQ167" s="431"/>
      <c r="AR167" s="431"/>
      <c r="AS167" s="431"/>
      <c r="AT167" s="431"/>
      <c r="AU167" s="431"/>
      <c r="AV167" s="431"/>
      <c r="AW167" s="431"/>
      <c r="AX167" s="431"/>
      <c r="AY167" s="431"/>
      <c r="AZ167" s="431"/>
      <c r="BA167" s="431"/>
      <c r="BB167" s="431"/>
      <c r="BC167" s="431"/>
      <c r="BD167" s="431"/>
      <c r="BE167" s="431"/>
      <c r="BF167" s="431"/>
      <c r="BG167" s="431"/>
      <c r="BH167" s="431"/>
      <c r="BI167" s="431"/>
      <c r="BJ167" s="431"/>
      <c r="BK167" s="431"/>
      <c r="BL167" s="431"/>
      <c r="BM167" s="431"/>
      <c r="BN167" s="431"/>
      <c r="BO167" s="431"/>
      <c r="BP167" s="431"/>
      <c r="BQ167" s="431"/>
      <c r="BR167" s="431"/>
      <c r="BS167" s="431"/>
      <c r="BT167" s="431"/>
      <c r="BU167" s="431"/>
      <c r="BV167" s="431"/>
      <c r="BW167" s="431"/>
      <c r="BX167" s="431"/>
      <c r="BY167" s="431"/>
      <c r="BZ167" s="431"/>
      <c r="CA167" s="431"/>
      <c r="CB167" s="431"/>
      <c r="CC167" s="431"/>
      <c r="CD167" s="431"/>
      <c r="CE167" s="431"/>
      <c r="CF167" s="431"/>
      <c r="CG167" s="431"/>
      <c r="CH167" s="431"/>
      <c r="CI167" s="431"/>
      <c r="CJ167" s="431"/>
      <c r="CK167" s="431"/>
      <c r="CL167" s="431"/>
      <c r="CM167" s="431"/>
      <c r="CN167" s="431"/>
      <c r="CO167" s="431"/>
      <c r="CP167" s="431"/>
      <c r="CQ167" s="431"/>
      <c r="CR167" s="431"/>
      <c r="CS167" s="431"/>
      <c r="CT167" s="431"/>
      <c r="CU167" s="431"/>
      <c r="CV167" s="431"/>
      <c r="CW167" s="431"/>
      <c r="CX167" s="431"/>
      <c r="CY167" s="431"/>
      <c r="CZ167" s="431"/>
      <c r="DA167" s="431"/>
      <c r="DB167" s="433"/>
    </row>
    <row r="168" spans="1:106" ht="11.1" customHeight="1" x14ac:dyDescent="0.2">
      <c r="A168" s="430" t="s">
        <v>555</v>
      </c>
      <c r="B168" s="433">
        <v>884</v>
      </c>
      <c r="C168" s="431"/>
      <c r="D168" s="431"/>
      <c r="E168" s="432">
        <v>1557</v>
      </c>
      <c r="F168" s="431"/>
      <c r="G168" s="431"/>
      <c r="H168" s="431"/>
      <c r="I168" s="431"/>
      <c r="J168" s="431"/>
      <c r="K168" s="431"/>
      <c r="L168" s="431"/>
      <c r="M168" s="431"/>
      <c r="N168" s="431"/>
      <c r="O168" s="431"/>
      <c r="P168" s="432">
        <v>1443</v>
      </c>
      <c r="Q168" s="433">
        <v>266</v>
      </c>
      <c r="R168" s="433">
        <v>913</v>
      </c>
      <c r="S168" s="432">
        <v>2973</v>
      </c>
      <c r="T168" s="431"/>
      <c r="U168" s="431"/>
      <c r="V168" s="431"/>
      <c r="W168" s="431"/>
      <c r="X168" s="431"/>
      <c r="Y168" s="431"/>
      <c r="Z168" s="433">
        <v>581</v>
      </c>
      <c r="AA168" s="431"/>
      <c r="AB168" s="431"/>
      <c r="AC168" s="433">
        <v>340</v>
      </c>
      <c r="AD168" s="433">
        <v>199</v>
      </c>
      <c r="AE168" s="433">
        <v>276</v>
      </c>
      <c r="AF168" s="431"/>
      <c r="AG168" s="431"/>
      <c r="AH168" s="431"/>
      <c r="AI168" s="431"/>
      <c r="AJ168" s="431"/>
      <c r="AK168" s="431"/>
      <c r="AL168" s="431"/>
      <c r="AM168" s="431"/>
      <c r="AN168" s="431"/>
      <c r="AO168" s="431"/>
      <c r="AP168" s="431"/>
      <c r="AQ168" s="431"/>
      <c r="AR168" s="431"/>
      <c r="AS168" s="431"/>
      <c r="AT168" s="431"/>
      <c r="AU168" s="431"/>
      <c r="AV168" s="431"/>
      <c r="AW168" s="431"/>
      <c r="AX168" s="431"/>
      <c r="AY168" s="431"/>
      <c r="AZ168" s="431"/>
      <c r="BA168" s="431"/>
      <c r="BB168" s="431"/>
      <c r="BC168" s="431"/>
      <c r="BD168" s="431"/>
      <c r="BE168" s="431"/>
      <c r="BF168" s="431"/>
      <c r="BG168" s="431"/>
      <c r="BH168" s="431"/>
      <c r="BI168" s="431"/>
      <c r="BJ168" s="431"/>
      <c r="BK168" s="431"/>
      <c r="BL168" s="431"/>
      <c r="BM168" s="431"/>
      <c r="BN168" s="433">
        <v>19</v>
      </c>
      <c r="BO168" s="432">
        <v>4402</v>
      </c>
      <c r="BP168" s="433">
        <v>844</v>
      </c>
      <c r="BQ168" s="431"/>
      <c r="BR168" s="431"/>
      <c r="BS168" s="431"/>
      <c r="BT168" s="431"/>
      <c r="BU168" s="431"/>
      <c r="BV168" s="431"/>
      <c r="BW168" s="431"/>
      <c r="BX168" s="431"/>
      <c r="BY168" s="431"/>
      <c r="BZ168" s="431"/>
      <c r="CA168" s="431"/>
      <c r="CB168" s="431"/>
      <c r="CC168" s="431"/>
      <c r="CD168" s="431"/>
      <c r="CE168" s="431"/>
      <c r="CF168" s="431"/>
      <c r="CG168" s="431"/>
      <c r="CH168" s="431"/>
      <c r="CI168" s="431"/>
      <c r="CJ168" s="431"/>
      <c r="CK168" s="431"/>
      <c r="CL168" s="431"/>
      <c r="CM168" s="431"/>
      <c r="CN168" s="431"/>
      <c r="CO168" s="431"/>
      <c r="CP168" s="431"/>
      <c r="CQ168" s="431"/>
      <c r="CR168" s="431"/>
      <c r="CS168" s="431"/>
      <c r="CT168" s="431"/>
      <c r="CU168" s="431"/>
      <c r="CV168" s="431"/>
      <c r="CW168" s="431"/>
      <c r="CX168" s="431"/>
      <c r="CY168" s="431"/>
      <c r="CZ168" s="431"/>
      <c r="DA168" s="431"/>
      <c r="DB168" s="431"/>
    </row>
    <row r="169" spans="1:106" ht="11.1" customHeight="1" x14ac:dyDescent="0.2">
      <c r="A169" s="430" t="s">
        <v>556</v>
      </c>
      <c r="B169" s="431"/>
      <c r="C169" s="431"/>
      <c r="D169" s="431"/>
      <c r="E169" s="431"/>
      <c r="F169" s="431"/>
      <c r="G169" s="431"/>
      <c r="H169" s="431"/>
      <c r="I169" s="431"/>
      <c r="J169" s="431"/>
      <c r="K169" s="431"/>
      <c r="L169" s="431"/>
      <c r="M169" s="431"/>
      <c r="N169" s="431"/>
      <c r="O169" s="431"/>
      <c r="P169" s="432">
        <v>1431</v>
      </c>
      <c r="Q169" s="431"/>
      <c r="R169" s="431"/>
      <c r="S169" s="431"/>
      <c r="T169" s="431"/>
      <c r="U169" s="431"/>
      <c r="V169" s="431"/>
      <c r="W169" s="431"/>
      <c r="X169" s="431"/>
      <c r="Y169" s="431"/>
      <c r="Z169" s="431"/>
      <c r="AA169" s="431"/>
      <c r="AB169" s="431"/>
      <c r="AC169" s="432">
        <v>1628</v>
      </c>
      <c r="AD169" s="432">
        <v>1287</v>
      </c>
      <c r="AE169" s="432">
        <v>1957</v>
      </c>
      <c r="AF169" s="431"/>
      <c r="AG169" s="432">
        <v>1130</v>
      </c>
      <c r="AH169" s="431"/>
      <c r="AI169" s="432">
        <v>2005</v>
      </c>
      <c r="AJ169" s="431"/>
      <c r="AK169" s="432">
        <v>1389</v>
      </c>
      <c r="AL169" s="431"/>
      <c r="AM169" s="432">
        <v>3799</v>
      </c>
      <c r="AN169" s="431"/>
      <c r="AO169" s="432">
        <v>4860</v>
      </c>
      <c r="AP169" s="431"/>
      <c r="AQ169" s="431"/>
      <c r="AR169" s="432">
        <v>1836</v>
      </c>
      <c r="AS169" s="431"/>
      <c r="AT169" s="432">
        <v>7268</v>
      </c>
      <c r="AU169" s="431"/>
      <c r="AV169" s="431"/>
      <c r="AW169" s="432">
        <v>3593</v>
      </c>
      <c r="AX169" s="431"/>
      <c r="AY169" s="431"/>
      <c r="AZ169" s="431"/>
      <c r="BA169" s="432">
        <v>4180</v>
      </c>
      <c r="BB169" s="432">
        <v>1191</v>
      </c>
      <c r="BC169" s="431"/>
      <c r="BD169" s="431"/>
      <c r="BE169" s="431"/>
      <c r="BF169" s="431"/>
      <c r="BG169" s="431"/>
      <c r="BH169" s="431"/>
      <c r="BI169" s="431"/>
      <c r="BJ169" s="431"/>
      <c r="BK169" s="431"/>
      <c r="BL169" s="431"/>
      <c r="BM169" s="431"/>
      <c r="BN169" s="431"/>
      <c r="BO169" s="431"/>
      <c r="BP169" s="431"/>
      <c r="BQ169" s="431"/>
      <c r="BR169" s="431"/>
      <c r="BS169" s="431"/>
      <c r="BT169" s="431"/>
      <c r="BU169" s="431"/>
      <c r="BV169" s="431"/>
      <c r="BW169" s="431"/>
      <c r="BX169" s="431"/>
      <c r="BY169" s="431"/>
      <c r="BZ169" s="431"/>
      <c r="CA169" s="431"/>
      <c r="CB169" s="431"/>
      <c r="CC169" s="431"/>
      <c r="CD169" s="431"/>
      <c r="CE169" s="431"/>
      <c r="CF169" s="431"/>
      <c r="CG169" s="431"/>
      <c r="CH169" s="431"/>
      <c r="CI169" s="431"/>
      <c r="CJ169" s="431"/>
      <c r="CK169" s="431"/>
      <c r="CL169" s="431"/>
      <c r="CM169" s="431"/>
      <c r="CN169" s="431"/>
      <c r="CO169" s="431"/>
      <c r="CP169" s="431"/>
      <c r="CQ169" s="431"/>
      <c r="CR169" s="431"/>
      <c r="CS169" s="431"/>
      <c r="CT169" s="431"/>
      <c r="CU169" s="431"/>
      <c r="CV169" s="431"/>
      <c r="CW169" s="431"/>
      <c r="CX169" s="431"/>
      <c r="CY169" s="431"/>
      <c r="CZ169" s="431"/>
      <c r="DA169" s="431"/>
      <c r="DB169" s="431"/>
    </row>
    <row r="170" spans="1:106" ht="11.1" customHeight="1" x14ac:dyDescent="0.2">
      <c r="A170" s="430" t="s">
        <v>557</v>
      </c>
      <c r="B170" s="431"/>
      <c r="C170" s="433">
        <v>611</v>
      </c>
      <c r="D170" s="433">
        <v>4</v>
      </c>
      <c r="E170" s="431"/>
      <c r="F170" s="431"/>
      <c r="G170" s="431"/>
      <c r="H170" s="431"/>
      <c r="I170" s="432">
        <v>48188</v>
      </c>
      <c r="J170" s="432">
        <v>17964</v>
      </c>
      <c r="K170" s="431"/>
      <c r="L170" s="431"/>
      <c r="M170" s="431"/>
      <c r="N170" s="431"/>
      <c r="O170" s="431"/>
      <c r="P170" s="432">
        <v>8461</v>
      </c>
      <c r="Q170" s="431"/>
      <c r="R170" s="432">
        <v>5557</v>
      </c>
      <c r="S170" s="431"/>
      <c r="T170" s="431"/>
      <c r="U170" s="431"/>
      <c r="V170" s="433">
        <v>424</v>
      </c>
      <c r="W170" s="431"/>
      <c r="X170" s="431"/>
      <c r="Y170" s="431"/>
      <c r="Z170" s="432">
        <v>1293</v>
      </c>
      <c r="AA170" s="431"/>
      <c r="AB170" s="431"/>
      <c r="AC170" s="431"/>
      <c r="AD170" s="432">
        <v>5382</v>
      </c>
      <c r="AE170" s="432">
        <v>2167</v>
      </c>
      <c r="AF170" s="431"/>
      <c r="AG170" s="432">
        <v>3513</v>
      </c>
      <c r="AH170" s="433">
        <v>290</v>
      </c>
      <c r="AI170" s="431"/>
      <c r="AJ170" s="431"/>
      <c r="AK170" s="433">
        <v>43</v>
      </c>
      <c r="AL170" s="433">
        <v>452</v>
      </c>
      <c r="AM170" s="433">
        <v>750</v>
      </c>
      <c r="AN170" s="432">
        <v>1841</v>
      </c>
      <c r="AO170" s="432">
        <v>2678</v>
      </c>
      <c r="AP170" s="432">
        <v>1735</v>
      </c>
      <c r="AQ170" s="432">
        <v>1206</v>
      </c>
      <c r="AR170" s="432">
        <v>1775</v>
      </c>
      <c r="AS170" s="432">
        <v>1283</v>
      </c>
      <c r="AT170" s="432">
        <v>6766</v>
      </c>
      <c r="AU170" s="432">
        <v>1310</v>
      </c>
      <c r="AV170" s="432">
        <v>1351</v>
      </c>
      <c r="AW170" s="432">
        <v>1062</v>
      </c>
      <c r="AX170" s="432">
        <v>2045</v>
      </c>
      <c r="AY170" s="433">
        <v>434</v>
      </c>
      <c r="AZ170" s="432">
        <v>2993</v>
      </c>
      <c r="BA170" s="432">
        <v>2118</v>
      </c>
      <c r="BB170" s="433">
        <v>943</v>
      </c>
      <c r="BC170" s="433">
        <v>301</v>
      </c>
      <c r="BD170" s="431"/>
      <c r="BE170" s="432">
        <v>1521</v>
      </c>
      <c r="BF170" s="431"/>
      <c r="BG170" s="433">
        <v>80</v>
      </c>
      <c r="BH170" s="431"/>
      <c r="BI170" s="431"/>
      <c r="BJ170" s="431"/>
      <c r="BK170" s="431"/>
      <c r="BL170" s="431"/>
      <c r="BM170" s="431"/>
      <c r="BN170" s="431"/>
      <c r="BO170" s="431"/>
      <c r="BP170" s="431"/>
      <c r="BQ170" s="431"/>
      <c r="BR170" s="431"/>
      <c r="BS170" s="431"/>
      <c r="BT170" s="431"/>
      <c r="BU170" s="431"/>
      <c r="BV170" s="431"/>
      <c r="BW170" s="431"/>
      <c r="BX170" s="431"/>
      <c r="BY170" s="431"/>
      <c r="BZ170" s="431"/>
      <c r="CA170" s="431"/>
      <c r="CB170" s="431"/>
      <c r="CC170" s="431"/>
      <c r="CD170" s="431"/>
      <c r="CE170" s="431"/>
      <c r="CF170" s="431"/>
      <c r="CG170" s="431"/>
      <c r="CH170" s="431"/>
      <c r="CI170" s="431"/>
      <c r="CJ170" s="431"/>
      <c r="CK170" s="431"/>
      <c r="CL170" s="431"/>
      <c r="CM170" s="431"/>
      <c r="CN170" s="431"/>
      <c r="CO170" s="431"/>
      <c r="CP170" s="431"/>
      <c r="CQ170" s="431"/>
      <c r="CR170" s="431"/>
      <c r="CS170" s="431"/>
      <c r="CT170" s="431"/>
      <c r="CU170" s="431"/>
      <c r="CV170" s="431"/>
      <c r="CW170" s="431"/>
      <c r="CX170" s="431"/>
      <c r="CY170" s="431"/>
      <c r="CZ170" s="431"/>
      <c r="DA170" s="431"/>
      <c r="DB170" s="432"/>
    </row>
    <row r="171" spans="1:106" ht="11.1" customHeight="1" x14ac:dyDescent="0.2">
      <c r="A171" s="430" t="s">
        <v>558</v>
      </c>
      <c r="B171" s="433">
        <v>26</v>
      </c>
      <c r="C171" s="432">
        <v>4476</v>
      </c>
      <c r="D171" s="433">
        <v>333</v>
      </c>
      <c r="E171" s="433">
        <v>167</v>
      </c>
      <c r="F171" s="431"/>
      <c r="G171" s="431"/>
      <c r="H171" s="431"/>
      <c r="I171" s="433">
        <v>164</v>
      </c>
      <c r="J171" s="431"/>
      <c r="K171" s="431"/>
      <c r="L171" s="431"/>
      <c r="M171" s="431"/>
      <c r="N171" s="431"/>
      <c r="O171" s="433">
        <v>250</v>
      </c>
      <c r="P171" s="432">
        <v>5569</v>
      </c>
      <c r="Q171" s="431"/>
      <c r="R171" s="432">
        <v>7007</v>
      </c>
      <c r="S171" s="432">
        <v>5086</v>
      </c>
      <c r="T171" s="431"/>
      <c r="U171" s="431"/>
      <c r="V171" s="432">
        <v>5442</v>
      </c>
      <c r="W171" s="431"/>
      <c r="X171" s="432">
        <v>3147</v>
      </c>
      <c r="Y171" s="431"/>
      <c r="Z171" s="432">
        <v>2042</v>
      </c>
      <c r="AA171" s="433">
        <v>853</v>
      </c>
      <c r="AB171" s="431"/>
      <c r="AC171" s="433">
        <v>798</v>
      </c>
      <c r="AD171" s="432">
        <v>5200</v>
      </c>
      <c r="AE171" s="432">
        <v>1618</v>
      </c>
      <c r="AF171" s="431"/>
      <c r="AG171" s="432">
        <v>1882</v>
      </c>
      <c r="AH171" s="433">
        <v>345</v>
      </c>
      <c r="AI171" s="431"/>
      <c r="AJ171" s="433">
        <v>18</v>
      </c>
      <c r="AK171" s="433">
        <v>538</v>
      </c>
      <c r="AL171" s="433">
        <v>575</v>
      </c>
      <c r="AM171" s="431"/>
      <c r="AN171" s="433">
        <v>272</v>
      </c>
      <c r="AO171" s="432">
        <v>3050</v>
      </c>
      <c r="AP171" s="432">
        <v>1030</v>
      </c>
      <c r="AQ171" s="433">
        <v>180</v>
      </c>
      <c r="AR171" s="432">
        <v>1739</v>
      </c>
      <c r="AS171" s="433">
        <v>546</v>
      </c>
      <c r="AT171" s="432">
        <v>1665</v>
      </c>
      <c r="AU171" s="433">
        <v>493</v>
      </c>
      <c r="AV171" s="433">
        <v>410</v>
      </c>
      <c r="AW171" s="433">
        <v>380</v>
      </c>
      <c r="AX171" s="432">
        <v>1097</v>
      </c>
      <c r="AY171" s="431"/>
      <c r="AZ171" s="432">
        <v>2211</v>
      </c>
      <c r="BA171" s="433">
        <v>666</v>
      </c>
      <c r="BB171" s="432">
        <v>1171</v>
      </c>
      <c r="BC171" s="433">
        <v>291</v>
      </c>
      <c r="BD171" s="433">
        <v>751</v>
      </c>
      <c r="BE171" s="433">
        <v>28</v>
      </c>
      <c r="BF171" s="433">
        <v>394</v>
      </c>
      <c r="BG171" s="432">
        <v>1684</v>
      </c>
      <c r="BH171" s="433">
        <v>309</v>
      </c>
      <c r="BI171" s="433">
        <v>77</v>
      </c>
      <c r="BJ171" s="431"/>
      <c r="BK171" s="431"/>
      <c r="BL171" s="431"/>
      <c r="BM171" s="431"/>
      <c r="BN171" s="431"/>
      <c r="BO171" s="431"/>
      <c r="BP171" s="431"/>
      <c r="BQ171" s="431"/>
      <c r="BR171" s="431"/>
      <c r="BS171" s="431"/>
      <c r="BT171" s="431"/>
      <c r="BU171" s="431"/>
      <c r="BV171" s="431"/>
      <c r="BW171" s="431"/>
      <c r="BX171" s="431"/>
      <c r="BY171" s="431"/>
      <c r="BZ171" s="431"/>
      <c r="CA171" s="431"/>
      <c r="CB171" s="431"/>
      <c r="CC171" s="431"/>
      <c r="CD171" s="431"/>
      <c r="CE171" s="431"/>
      <c r="CF171" s="431"/>
      <c r="CG171" s="431"/>
      <c r="CH171" s="431"/>
      <c r="CI171" s="431"/>
      <c r="CJ171" s="431"/>
      <c r="CK171" s="431"/>
      <c r="CL171" s="431"/>
      <c r="CM171" s="431"/>
      <c r="CN171" s="431"/>
      <c r="CO171" s="431"/>
      <c r="CP171" s="431"/>
      <c r="CQ171" s="431"/>
      <c r="CR171" s="431"/>
      <c r="CS171" s="433">
        <v>84</v>
      </c>
      <c r="CT171" s="431"/>
      <c r="CU171" s="432">
        <v>1217</v>
      </c>
      <c r="CV171" s="431"/>
      <c r="CW171" s="431"/>
      <c r="CX171" s="431"/>
      <c r="CY171" s="431"/>
      <c r="CZ171" s="431"/>
      <c r="DA171" s="433">
        <v>929</v>
      </c>
      <c r="DB171" s="433"/>
    </row>
    <row r="172" spans="1:106" ht="11.1" customHeight="1" x14ac:dyDescent="0.2">
      <c r="A172" s="430" t="s">
        <v>559</v>
      </c>
      <c r="B172" s="433">
        <v>41</v>
      </c>
      <c r="C172" s="432">
        <v>1802</v>
      </c>
      <c r="D172" s="433">
        <v>218</v>
      </c>
      <c r="E172" s="433">
        <v>5</v>
      </c>
      <c r="F172" s="431"/>
      <c r="G172" s="431"/>
      <c r="H172" s="431"/>
      <c r="I172" s="431"/>
      <c r="J172" s="431"/>
      <c r="K172" s="431"/>
      <c r="L172" s="431"/>
      <c r="M172" s="431"/>
      <c r="N172" s="431"/>
      <c r="O172" s="433">
        <v>44</v>
      </c>
      <c r="P172" s="432">
        <v>4583</v>
      </c>
      <c r="Q172" s="431"/>
      <c r="R172" s="432">
        <v>4841</v>
      </c>
      <c r="S172" s="432">
        <v>12784</v>
      </c>
      <c r="T172" s="431"/>
      <c r="U172" s="431"/>
      <c r="V172" s="432">
        <v>11359</v>
      </c>
      <c r="W172" s="431"/>
      <c r="X172" s="432">
        <v>1840</v>
      </c>
      <c r="Y172" s="431"/>
      <c r="Z172" s="432">
        <v>4506</v>
      </c>
      <c r="AA172" s="432">
        <v>1565</v>
      </c>
      <c r="AB172" s="431"/>
      <c r="AC172" s="433">
        <v>687</v>
      </c>
      <c r="AD172" s="432">
        <v>5212</v>
      </c>
      <c r="AE172" s="432">
        <v>3777</v>
      </c>
      <c r="AF172" s="431"/>
      <c r="AG172" s="432">
        <v>2519</v>
      </c>
      <c r="AH172" s="433">
        <v>180</v>
      </c>
      <c r="AI172" s="433">
        <v>273</v>
      </c>
      <c r="AJ172" s="432">
        <v>2421</v>
      </c>
      <c r="AK172" s="432">
        <v>2443</v>
      </c>
      <c r="AL172" s="433">
        <v>986</v>
      </c>
      <c r="AM172" s="433">
        <v>604</v>
      </c>
      <c r="AN172" s="433">
        <v>293</v>
      </c>
      <c r="AO172" s="432">
        <v>1530</v>
      </c>
      <c r="AP172" s="432">
        <v>2073</v>
      </c>
      <c r="AQ172" s="432">
        <v>1136</v>
      </c>
      <c r="AR172" s="432">
        <v>1931</v>
      </c>
      <c r="AS172" s="432">
        <v>3173</v>
      </c>
      <c r="AT172" s="432">
        <v>2317</v>
      </c>
      <c r="AU172" s="432">
        <v>1338</v>
      </c>
      <c r="AV172" s="432">
        <v>1174</v>
      </c>
      <c r="AW172" s="432">
        <v>1399</v>
      </c>
      <c r="AX172" s="432">
        <v>1834</v>
      </c>
      <c r="AY172" s="433">
        <v>302</v>
      </c>
      <c r="AZ172" s="432">
        <v>2649</v>
      </c>
      <c r="BA172" s="432">
        <v>3275</v>
      </c>
      <c r="BB172" s="433">
        <v>867</v>
      </c>
      <c r="BC172" s="433">
        <v>581</v>
      </c>
      <c r="BD172" s="433">
        <v>295</v>
      </c>
      <c r="BE172" s="433">
        <v>864</v>
      </c>
      <c r="BF172" s="433">
        <v>265</v>
      </c>
      <c r="BG172" s="432">
        <v>1510</v>
      </c>
      <c r="BH172" s="433">
        <v>167</v>
      </c>
      <c r="BI172" s="433">
        <v>344</v>
      </c>
      <c r="BJ172" s="431"/>
      <c r="BK172" s="431"/>
      <c r="BL172" s="431"/>
      <c r="BM172" s="431"/>
      <c r="BN172" s="431"/>
      <c r="BO172" s="431"/>
      <c r="BP172" s="431"/>
      <c r="BQ172" s="431"/>
      <c r="BR172" s="431"/>
      <c r="BS172" s="431"/>
      <c r="BT172" s="431"/>
      <c r="BU172" s="431"/>
      <c r="BV172" s="431"/>
      <c r="BW172" s="431"/>
      <c r="BX172" s="431"/>
      <c r="BY172" s="431"/>
      <c r="BZ172" s="431"/>
      <c r="CA172" s="431"/>
      <c r="CB172" s="431"/>
      <c r="CC172" s="431"/>
      <c r="CD172" s="431"/>
      <c r="CE172" s="431"/>
      <c r="CF172" s="431"/>
      <c r="CG172" s="431"/>
      <c r="CH172" s="431"/>
      <c r="CI172" s="431"/>
      <c r="CJ172" s="431"/>
      <c r="CK172" s="431"/>
      <c r="CL172" s="431"/>
      <c r="CM172" s="431"/>
      <c r="CN172" s="431"/>
      <c r="CO172" s="431"/>
      <c r="CP172" s="431"/>
      <c r="CQ172" s="431"/>
      <c r="CR172" s="431"/>
      <c r="CS172" s="433">
        <v>6</v>
      </c>
      <c r="CT172" s="431"/>
      <c r="CU172" s="433">
        <v>621</v>
      </c>
      <c r="CV172" s="431"/>
      <c r="CW172" s="431"/>
      <c r="CX172" s="431"/>
      <c r="CY172" s="431"/>
      <c r="CZ172" s="431"/>
      <c r="DA172" s="433">
        <v>382</v>
      </c>
      <c r="DB172" s="431"/>
    </row>
    <row r="173" spans="1:106" ht="11.1" customHeight="1" x14ac:dyDescent="0.2">
      <c r="A173" s="430" t="s">
        <v>560</v>
      </c>
      <c r="B173" s="431"/>
      <c r="C173" s="431"/>
      <c r="D173" s="431"/>
      <c r="E173" s="433">
        <v>84</v>
      </c>
      <c r="F173" s="431"/>
      <c r="G173" s="431"/>
      <c r="H173" s="431"/>
      <c r="I173" s="431"/>
      <c r="J173" s="431"/>
      <c r="K173" s="431"/>
      <c r="L173" s="431"/>
      <c r="M173" s="431"/>
      <c r="N173" s="431"/>
      <c r="O173" s="432">
        <v>1166</v>
      </c>
      <c r="P173" s="431"/>
      <c r="Q173" s="431"/>
      <c r="R173" s="431"/>
      <c r="S173" s="432">
        <v>99933</v>
      </c>
      <c r="T173" s="431"/>
      <c r="U173" s="431"/>
      <c r="V173" s="431"/>
      <c r="W173" s="431"/>
      <c r="X173" s="432">
        <v>30550</v>
      </c>
      <c r="Y173" s="431"/>
      <c r="Z173" s="431"/>
      <c r="AA173" s="432">
        <v>14375</v>
      </c>
      <c r="AB173" s="431"/>
      <c r="AC173" s="432">
        <v>6113</v>
      </c>
      <c r="AD173" s="432">
        <v>11685</v>
      </c>
      <c r="AE173" s="432">
        <v>12285</v>
      </c>
      <c r="AF173" s="431"/>
      <c r="AG173" s="432">
        <v>8130</v>
      </c>
      <c r="AH173" s="432">
        <v>3792</v>
      </c>
      <c r="AI173" s="432">
        <v>2775</v>
      </c>
      <c r="AJ173" s="432">
        <v>2844</v>
      </c>
      <c r="AK173" s="432">
        <v>14139</v>
      </c>
      <c r="AL173" s="432">
        <v>8309</v>
      </c>
      <c r="AM173" s="432">
        <v>1948</v>
      </c>
      <c r="AN173" s="432">
        <v>4691</v>
      </c>
      <c r="AO173" s="432">
        <v>7908</v>
      </c>
      <c r="AP173" s="432">
        <v>4650</v>
      </c>
      <c r="AQ173" s="432">
        <v>2547</v>
      </c>
      <c r="AR173" s="432">
        <v>4738</v>
      </c>
      <c r="AS173" s="432">
        <v>1676</v>
      </c>
      <c r="AT173" s="432">
        <v>13811</v>
      </c>
      <c r="AU173" s="432">
        <v>5708</v>
      </c>
      <c r="AV173" s="432">
        <v>4656</v>
      </c>
      <c r="AW173" s="432">
        <v>3990</v>
      </c>
      <c r="AX173" s="432">
        <v>6372</v>
      </c>
      <c r="AY173" s="432">
        <v>1886</v>
      </c>
      <c r="AZ173" s="432">
        <v>10243</v>
      </c>
      <c r="BA173" s="432">
        <v>9936</v>
      </c>
      <c r="BB173" s="432">
        <v>4961</v>
      </c>
      <c r="BC173" s="432">
        <v>7231</v>
      </c>
      <c r="BD173" s="432">
        <v>1830</v>
      </c>
      <c r="BE173" s="432">
        <v>3610</v>
      </c>
      <c r="BF173" s="433">
        <v>172</v>
      </c>
      <c r="BG173" s="431"/>
      <c r="BH173" s="431"/>
      <c r="BI173" s="431"/>
      <c r="BJ173" s="431"/>
      <c r="BK173" s="431"/>
      <c r="BL173" s="431"/>
      <c r="BM173" s="431"/>
      <c r="BN173" s="431"/>
      <c r="BO173" s="431"/>
      <c r="BP173" s="431"/>
      <c r="BQ173" s="431"/>
      <c r="BR173" s="431"/>
      <c r="BS173" s="431"/>
      <c r="BT173" s="431"/>
      <c r="BU173" s="431"/>
      <c r="BV173" s="431"/>
      <c r="BW173" s="431"/>
      <c r="BX173" s="431"/>
      <c r="BY173" s="431"/>
      <c r="BZ173" s="431"/>
      <c r="CA173" s="431"/>
      <c r="CB173" s="431"/>
      <c r="CC173" s="431"/>
      <c r="CD173" s="431"/>
      <c r="CE173" s="431"/>
      <c r="CF173" s="431"/>
      <c r="CG173" s="431"/>
      <c r="CH173" s="431"/>
      <c r="CI173" s="431"/>
      <c r="CJ173" s="431"/>
      <c r="CK173" s="431"/>
      <c r="CL173" s="431"/>
      <c r="CM173" s="431"/>
      <c r="CN173" s="431"/>
      <c r="CO173" s="431"/>
      <c r="CP173" s="431"/>
      <c r="CQ173" s="431"/>
      <c r="CR173" s="431"/>
      <c r="CS173" s="431"/>
      <c r="CT173" s="431"/>
      <c r="CU173" s="432">
        <v>6599</v>
      </c>
      <c r="CV173" s="431"/>
      <c r="CW173" s="431"/>
      <c r="CX173" s="431"/>
      <c r="CY173" s="431"/>
      <c r="CZ173" s="431"/>
      <c r="DA173" s="431"/>
      <c r="DB173" s="431"/>
    </row>
    <row r="174" spans="1:106" ht="11.1" customHeight="1" x14ac:dyDescent="0.2">
      <c r="A174" s="430" t="s">
        <v>561</v>
      </c>
      <c r="B174" s="433">
        <v>157</v>
      </c>
      <c r="C174" s="433">
        <v>864</v>
      </c>
      <c r="D174" s="431"/>
      <c r="E174" s="432">
        <v>1054</v>
      </c>
      <c r="F174" s="431"/>
      <c r="G174" s="431"/>
      <c r="H174" s="431"/>
      <c r="I174" s="431"/>
      <c r="J174" s="431"/>
      <c r="K174" s="431"/>
      <c r="L174" s="431"/>
      <c r="M174" s="431"/>
      <c r="N174" s="431"/>
      <c r="O174" s="431"/>
      <c r="P174" s="432">
        <v>1224</v>
      </c>
      <c r="Q174" s="431"/>
      <c r="R174" s="432">
        <v>2071</v>
      </c>
      <c r="S174" s="433">
        <v>994</v>
      </c>
      <c r="T174" s="431"/>
      <c r="U174" s="431"/>
      <c r="V174" s="431"/>
      <c r="W174" s="431"/>
      <c r="X174" s="431"/>
      <c r="Y174" s="431"/>
      <c r="Z174" s="431"/>
      <c r="AA174" s="431"/>
      <c r="AB174" s="431"/>
      <c r="AC174" s="431"/>
      <c r="AD174" s="433">
        <v>64</v>
      </c>
      <c r="AE174" s="433">
        <v>315</v>
      </c>
      <c r="AF174" s="431"/>
      <c r="AG174" s="431"/>
      <c r="AH174" s="431"/>
      <c r="AI174" s="431"/>
      <c r="AJ174" s="431"/>
      <c r="AK174" s="431"/>
      <c r="AL174" s="431"/>
      <c r="AM174" s="431"/>
      <c r="AN174" s="431"/>
      <c r="AO174" s="431"/>
      <c r="AP174" s="431"/>
      <c r="AQ174" s="431"/>
      <c r="AR174" s="431"/>
      <c r="AS174" s="431"/>
      <c r="AT174" s="431"/>
      <c r="AU174" s="431"/>
      <c r="AV174" s="431"/>
      <c r="AW174" s="431"/>
      <c r="AX174" s="431"/>
      <c r="AY174" s="431"/>
      <c r="AZ174" s="431"/>
      <c r="BA174" s="431"/>
      <c r="BB174" s="431"/>
      <c r="BC174" s="431"/>
      <c r="BD174" s="431"/>
      <c r="BE174" s="431"/>
      <c r="BF174" s="431"/>
      <c r="BG174" s="433">
        <v>87</v>
      </c>
      <c r="BH174" s="431"/>
      <c r="BI174" s="431"/>
      <c r="BJ174" s="431"/>
      <c r="BK174" s="431"/>
      <c r="BL174" s="431"/>
      <c r="BM174" s="431"/>
      <c r="BN174" s="431"/>
      <c r="BO174" s="431"/>
      <c r="BP174" s="431"/>
      <c r="BQ174" s="431"/>
      <c r="BR174" s="431"/>
      <c r="BS174" s="431"/>
      <c r="BT174" s="431"/>
      <c r="BU174" s="431"/>
      <c r="BV174" s="431"/>
      <c r="BW174" s="431"/>
      <c r="BX174" s="431"/>
      <c r="BY174" s="431"/>
      <c r="BZ174" s="431"/>
      <c r="CA174" s="431"/>
      <c r="CB174" s="431"/>
      <c r="CC174" s="431"/>
      <c r="CD174" s="431"/>
      <c r="CE174" s="431"/>
      <c r="CF174" s="431"/>
      <c r="CG174" s="431"/>
      <c r="CH174" s="431"/>
      <c r="CI174" s="431"/>
      <c r="CJ174" s="431"/>
      <c r="CK174" s="431"/>
      <c r="CL174" s="431"/>
      <c r="CM174" s="431"/>
      <c r="CN174" s="431"/>
      <c r="CO174" s="431"/>
      <c r="CP174" s="431"/>
      <c r="CQ174" s="431"/>
      <c r="CR174" s="431"/>
      <c r="CS174" s="431"/>
      <c r="CT174" s="431"/>
      <c r="CU174" s="431"/>
      <c r="CV174" s="431"/>
      <c r="CW174" s="431"/>
      <c r="CX174" s="431"/>
      <c r="CY174" s="431"/>
      <c r="CZ174" s="431"/>
      <c r="DA174" s="431"/>
      <c r="DB174" s="431"/>
    </row>
    <row r="175" spans="1:106" ht="11.1" customHeight="1" x14ac:dyDescent="0.2">
      <c r="A175" s="430" t="s">
        <v>562</v>
      </c>
      <c r="B175" s="431"/>
      <c r="C175" s="431"/>
      <c r="D175" s="431"/>
      <c r="E175" s="431"/>
      <c r="F175" s="431"/>
      <c r="G175" s="431"/>
      <c r="H175" s="431"/>
      <c r="I175" s="431"/>
      <c r="J175" s="433">
        <v>500</v>
      </c>
      <c r="K175" s="431"/>
      <c r="L175" s="431"/>
      <c r="M175" s="431"/>
      <c r="N175" s="431"/>
      <c r="O175" s="431"/>
      <c r="P175" s="431"/>
      <c r="Q175" s="431"/>
      <c r="R175" s="431"/>
      <c r="S175" s="431"/>
      <c r="T175" s="431"/>
      <c r="U175" s="431"/>
      <c r="V175" s="431"/>
      <c r="W175" s="431"/>
      <c r="X175" s="431"/>
      <c r="Y175" s="431"/>
      <c r="Z175" s="431"/>
      <c r="AA175" s="431"/>
      <c r="AB175" s="431"/>
      <c r="AC175" s="431"/>
      <c r="AD175" s="431"/>
      <c r="AE175" s="431"/>
      <c r="AF175" s="431"/>
      <c r="AG175" s="431"/>
      <c r="AH175" s="431"/>
      <c r="AI175" s="431"/>
      <c r="AJ175" s="431"/>
      <c r="AK175" s="431"/>
      <c r="AL175" s="431"/>
      <c r="AM175" s="431"/>
      <c r="AN175" s="431"/>
      <c r="AO175" s="431"/>
      <c r="AP175" s="431"/>
      <c r="AQ175" s="431"/>
      <c r="AR175" s="431"/>
      <c r="AS175" s="431"/>
      <c r="AT175" s="431"/>
      <c r="AU175" s="431"/>
      <c r="AV175" s="431"/>
      <c r="AW175" s="431"/>
      <c r="AX175" s="431"/>
      <c r="AY175" s="431"/>
      <c r="AZ175" s="431"/>
      <c r="BA175" s="431"/>
      <c r="BB175" s="431"/>
      <c r="BC175" s="431"/>
      <c r="BD175" s="431"/>
      <c r="BE175" s="431"/>
      <c r="BF175" s="431"/>
      <c r="BG175" s="431"/>
      <c r="BH175" s="431"/>
      <c r="BI175" s="431"/>
      <c r="BJ175" s="431"/>
      <c r="BK175" s="431"/>
      <c r="BL175" s="431"/>
      <c r="BM175" s="431"/>
      <c r="BN175" s="431"/>
      <c r="BO175" s="431"/>
      <c r="BP175" s="431"/>
      <c r="BQ175" s="431"/>
      <c r="BR175" s="431"/>
      <c r="BS175" s="431"/>
      <c r="BT175" s="431"/>
      <c r="BU175" s="431"/>
      <c r="BV175" s="431"/>
      <c r="BW175" s="431"/>
      <c r="BX175" s="431"/>
      <c r="BY175" s="431"/>
      <c r="BZ175" s="431"/>
      <c r="CA175" s="431"/>
      <c r="CB175" s="431"/>
      <c r="CC175" s="431"/>
      <c r="CD175" s="431"/>
      <c r="CE175" s="431"/>
      <c r="CF175" s="431"/>
      <c r="CG175" s="431"/>
      <c r="CH175" s="431"/>
      <c r="CI175" s="431"/>
      <c r="CJ175" s="431"/>
      <c r="CK175" s="431"/>
      <c r="CL175" s="431"/>
      <c r="CM175" s="431"/>
      <c r="CN175" s="431"/>
      <c r="CO175" s="431"/>
      <c r="CP175" s="431"/>
      <c r="CQ175" s="431"/>
      <c r="CR175" s="431"/>
      <c r="CS175" s="431"/>
      <c r="CT175" s="431"/>
      <c r="CU175" s="431"/>
      <c r="CV175" s="431"/>
      <c r="CW175" s="431"/>
      <c r="CX175" s="431"/>
      <c r="CY175" s="431"/>
      <c r="CZ175" s="431"/>
      <c r="DA175" s="431"/>
      <c r="DB175" s="431"/>
    </row>
    <row r="176" spans="1:106" ht="11.1" customHeight="1" x14ac:dyDescent="0.2">
      <c r="A176" s="430" t="s">
        <v>563</v>
      </c>
      <c r="B176" s="433">
        <v>226</v>
      </c>
      <c r="C176" s="433">
        <v>910</v>
      </c>
      <c r="D176" s="431"/>
      <c r="E176" s="433">
        <v>105</v>
      </c>
      <c r="F176" s="431"/>
      <c r="G176" s="431"/>
      <c r="H176" s="431"/>
      <c r="I176" s="431"/>
      <c r="J176" s="431"/>
      <c r="K176" s="431"/>
      <c r="L176" s="431"/>
      <c r="M176" s="431"/>
      <c r="N176" s="431"/>
      <c r="O176" s="431"/>
      <c r="P176" s="432">
        <v>2460</v>
      </c>
      <c r="Q176" s="431"/>
      <c r="R176" s="433">
        <v>887</v>
      </c>
      <c r="S176" s="431"/>
      <c r="T176" s="431"/>
      <c r="U176" s="431"/>
      <c r="V176" s="431"/>
      <c r="W176" s="431"/>
      <c r="X176" s="431"/>
      <c r="Y176" s="431"/>
      <c r="Z176" s="431"/>
      <c r="AA176" s="431"/>
      <c r="AB176" s="431"/>
      <c r="AC176" s="431"/>
      <c r="AD176" s="432">
        <v>1020</v>
      </c>
      <c r="AE176" s="432">
        <v>1399</v>
      </c>
      <c r="AF176" s="431"/>
      <c r="AG176" s="431"/>
      <c r="AH176" s="431"/>
      <c r="AI176" s="431"/>
      <c r="AJ176" s="431"/>
      <c r="AK176" s="431"/>
      <c r="AL176" s="431"/>
      <c r="AM176" s="431"/>
      <c r="AN176" s="431"/>
      <c r="AO176" s="431"/>
      <c r="AP176" s="433">
        <v>335</v>
      </c>
      <c r="AQ176" s="431"/>
      <c r="AR176" s="431"/>
      <c r="AS176" s="431"/>
      <c r="AT176" s="431"/>
      <c r="AU176" s="431"/>
      <c r="AV176" s="431"/>
      <c r="AW176" s="431"/>
      <c r="AX176" s="431"/>
      <c r="AY176" s="431"/>
      <c r="AZ176" s="431"/>
      <c r="BA176" s="431"/>
      <c r="BB176" s="431"/>
      <c r="BC176" s="431"/>
      <c r="BD176" s="431"/>
      <c r="BE176" s="431"/>
      <c r="BF176" s="431"/>
      <c r="BG176" s="431"/>
      <c r="BH176" s="431"/>
      <c r="BI176" s="431"/>
      <c r="BJ176" s="431"/>
      <c r="BK176" s="431"/>
      <c r="BL176" s="431"/>
      <c r="BM176" s="431"/>
      <c r="BN176" s="431"/>
      <c r="BO176" s="431"/>
      <c r="BP176" s="431"/>
      <c r="BQ176" s="431"/>
      <c r="BR176" s="431"/>
      <c r="BS176" s="431"/>
      <c r="BT176" s="431"/>
      <c r="BU176" s="431"/>
      <c r="BV176" s="431"/>
      <c r="BW176" s="431"/>
      <c r="BX176" s="431"/>
      <c r="BY176" s="431"/>
      <c r="BZ176" s="431"/>
      <c r="CA176" s="431"/>
      <c r="CB176" s="431"/>
      <c r="CC176" s="431"/>
      <c r="CD176" s="431"/>
      <c r="CE176" s="431"/>
      <c r="CF176" s="431"/>
      <c r="CG176" s="431"/>
      <c r="CH176" s="431"/>
      <c r="CI176" s="431"/>
      <c r="CJ176" s="431"/>
      <c r="CK176" s="431"/>
      <c r="CL176" s="431"/>
      <c r="CM176" s="431"/>
      <c r="CN176" s="431"/>
      <c r="CO176" s="431"/>
      <c r="CP176" s="431"/>
      <c r="CQ176" s="431"/>
      <c r="CR176" s="431"/>
      <c r="CS176" s="431"/>
      <c r="CT176" s="431"/>
      <c r="CU176" s="431"/>
      <c r="CV176" s="431"/>
      <c r="CW176" s="431"/>
      <c r="CX176" s="431"/>
      <c r="CY176" s="431"/>
      <c r="CZ176" s="431"/>
      <c r="DA176" s="431"/>
      <c r="DB176" s="431"/>
    </row>
    <row r="177" spans="1:106" ht="11.1" customHeight="1" x14ac:dyDescent="0.2">
      <c r="A177" s="430" t="s">
        <v>564</v>
      </c>
      <c r="B177" s="433">
        <v>381</v>
      </c>
      <c r="C177" s="431"/>
      <c r="D177" s="431"/>
      <c r="E177" s="431"/>
      <c r="F177" s="431"/>
      <c r="G177" s="431"/>
      <c r="H177" s="431"/>
      <c r="I177" s="431"/>
      <c r="J177" s="431"/>
      <c r="K177" s="431"/>
      <c r="L177" s="431"/>
      <c r="M177" s="431"/>
      <c r="N177" s="431"/>
      <c r="O177" s="431"/>
      <c r="P177" s="433">
        <v>86</v>
      </c>
      <c r="Q177" s="431"/>
      <c r="R177" s="433">
        <v>72</v>
      </c>
      <c r="S177" s="431"/>
      <c r="T177" s="431"/>
      <c r="U177" s="431"/>
      <c r="V177" s="431"/>
      <c r="W177" s="431"/>
      <c r="X177" s="431"/>
      <c r="Y177" s="431"/>
      <c r="Z177" s="431"/>
      <c r="AA177" s="431"/>
      <c r="AB177" s="431"/>
      <c r="AC177" s="431"/>
      <c r="AD177" s="431"/>
      <c r="AE177" s="431"/>
      <c r="AF177" s="431"/>
      <c r="AG177" s="431"/>
      <c r="AH177" s="431"/>
      <c r="AI177" s="431"/>
      <c r="AJ177" s="431"/>
      <c r="AK177" s="431"/>
      <c r="AL177" s="431"/>
      <c r="AM177" s="431"/>
      <c r="AN177" s="431"/>
      <c r="AO177" s="431"/>
      <c r="AP177" s="431"/>
      <c r="AQ177" s="431"/>
      <c r="AR177" s="431"/>
      <c r="AS177" s="431"/>
      <c r="AT177" s="431"/>
      <c r="AU177" s="431"/>
      <c r="AV177" s="431"/>
      <c r="AW177" s="431"/>
      <c r="AX177" s="431"/>
      <c r="AY177" s="431"/>
      <c r="AZ177" s="431"/>
      <c r="BA177" s="431"/>
      <c r="BB177" s="431"/>
      <c r="BC177" s="431"/>
      <c r="BD177" s="431"/>
      <c r="BE177" s="431"/>
      <c r="BF177" s="431"/>
      <c r="BG177" s="431"/>
      <c r="BH177" s="431"/>
      <c r="BI177" s="431"/>
      <c r="BJ177" s="431"/>
      <c r="BK177" s="431"/>
      <c r="BL177" s="431"/>
      <c r="BM177" s="431"/>
      <c r="BN177" s="431"/>
      <c r="BO177" s="431"/>
      <c r="BP177" s="431"/>
      <c r="BQ177" s="431"/>
      <c r="BR177" s="431"/>
      <c r="BS177" s="431"/>
      <c r="BT177" s="431"/>
      <c r="BU177" s="431"/>
      <c r="BV177" s="431"/>
      <c r="BW177" s="431"/>
      <c r="BX177" s="431"/>
      <c r="BY177" s="431"/>
      <c r="BZ177" s="431"/>
      <c r="CA177" s="431"/>
      <c r="CB177" s="431"/>
      <c r="CC177" s="431"/>
      <c r="CD177" s="431"/>
      <c r="CE177" s="431"/>
      <c r="CF177" s="431"/>
      <c r="CG177" s="431"/>
      <c r="CH177" s="431"/>
      <c r="CI177" s="431"/>
      <c r="CJ177" s="431"/>
      <c r="CK177" s="431"/>
      <c r="CL177" s="431"/>
      <c r="CM177" s="431"/>
      <c r="CN177" s="431"/>
      <c r="CO177" s="431"/>
      <c r="CP177" s="431"/>
      <c r="CQ177" s="431"/>
      <c r="CR177" s="431"/>
      <c r="CS177" s="431"/>
      <c r="CT177" s="431"/>
      <c r="CU177" s="431"/>
      <c r="CV177" s="431"/>
      <c r="CW177" s="431"/>
      <c r="CX177" s="431"/>
      <c r="CY177" s="431"/>
      <c r="CZ177" s="431"/>
      <c r="DA177" s="431"/>
      <c r="DB177" s="431"/>
    </row>
    <row r="178" spans="1:106" ht="11.1" customHeight="1" x14ac:dyDescent="0.2">
      <c r="A178" s="430" t="s">
        <v>565</v>
      </c>
      <c r="B178" s="431"/>
      <c r="C178" s="431"/>
      <c r="D178" s="431"/>
      <c r="E178" s="431"/>
      <c r="F178" s="431"/>
      <c r="G178" s="431"/>
      <c r="H178" s="431"/>
      <c r="I178" s="431"/>
      <c r="J178" s="431"/>
      <c r="K178" s="431"/>
      <c r="L178" s="431"/>
      <c r="M178" s="431"/>
      <c r="N178" s="431"/>
      <c r="O178" s="431"/>
      <c r="P178" s="431"/>
      <c r="Q178" s="431"/>
      <c r="R178" s="433">
        <v>1</v>
      </c>
      <c r="S178" s="431"/>
      <c r="T178" s="431"/>
      <c r="U178" s="431"/>
      <c r="V178" s="431"/>
      <c r="W178" s="431"/>
      <c r="X178" s="431"/>
      <c r="Y178" s="431"/>
      <c r="Z178" s="431"/>
      <c r="AA178" s="431"/>
      <c r="AB178" s="431"/>
      <c r="AC178" s="431"/>
      <c r="AD178" s="431"/>
      <c r="AE178" s="431"/>
      <c r="AF178" s="431"/>
      <c r="AG178" s="433">
        <v>1</v>
      </c>
      <c r="AH178" s="431"/>
      <c r="AI178" s="431"/>
      <c r="AJ178" s="433">
        <v>1</v>
      </c>
      <c r="AK178" s="431"/>
      <c r="AL178" s="431"/>
      <c r="AM178" s="431"/>
      <c r="AN178" s="431"/>
      <c r="AO178" s="431"/>
      <c r="AP178" s="431"/>
      <c r="AQ178" s="431"/>
      <c r="AR178" s="431"/>
      <c r="AS178" s="431"/>
      <c r="AT178" s="431"/>
      <c r="AU178" s="431"/>
      <c r="AV178" s="431"/>
      <c r="AW178" s="431"/>
      <c r="AX178" s="433">
        <v>2</v>
      </c>
      <c r="AY178" s="431"/>
      <c r="AZ178" s="431"/>
      <c r="BA178" s="431"/>
      <c r="BB178" s="431"/>
      <c r="BC178" s="431"/>
      <c r="BD178" s="433">
        <v>3</v>
      </c>
      <c r="BE178" s="431"/>
      <c r="BF178" s="431"/>
      <c r="BG178" s="431"/>
      <c r="BH178" s="431"/>
      <c r="BI178" s="431"/>
      <c r="BJ178" s="431"/>
      <c r="BK178" s="431"/>
      <c r="BL178" s="431"/>
      <c r="BM178" s="431"/>
      <c r="BN178" s="431"/>
      <c r="BO178" s="431"/>
      <c r="BP178" s="431"/>
      <c r="BQ178" s="431"/>
      <c r="BR178" s="431"/>
      <c r="BS178" s="431"/>
      <c r="BT178" s="431"/>
      <c r="BU178" s="431"/>
      <c r="BV178" s="431"/>
      <c r="BW178" s="431"/>
      <c r="BX178" s="431"/>
      <c r="BY178" s="431"/>
      <c r="BZ178" s="431"/>
      <c r="CA178" s="431"/>
      <c r="CB178" s="431"/>
      <c r="CC178" s="431"/>
      <c r="CD178" s="431"/>
      <c r="CE178" s="431"/>
      <c r="CF178" s="431"/>
      <c r="CG178" s="431"/>
      <c r="CH178" s="431"/>
      <c r="CI178" s="431"/>
      <c r="CJ178" s="431"/>
      <c r="CK178" s="431"/>
      <c r="CL178" s="431"/>
      <c r="CM178" s="431"/>
      <c r="CN178" s="431"/>
      <c r="CO178" s="431"/>
      <c r="CP178" s="431"/>
      <c r="CQ178" s="431"/>
      <c r="CR178" s="431"/>
      <c r="CS178" s="431"/>
      <c r="CT178" s="431"/>
      <c r="CU178" s="431"/>
      <c r="CV178" s="431"/>
      <c r="CW178" s="431"/>
      <c r="CX178" s="431"/>
      <c r="CY178" s="431"/>
      <c r="CZ178" s="431"/>
      <c r="DA178" s="431"/>
      <c r="DB178" s="431"/>
    </row>
    <row r="179" spans="1:106" ht="11.1" customHeight="1" x14ac:dyDescent="0.2">
      <c r="A179" s="430" t="s">
        <v>567</v>
      </c>
      <c r="B179" s="431"/>
      <c r="C179" s="431"/>
      <c r="D179" s="431"/>
      <c r="E179" s="431"/>
      <c r="F179" s="431"/>
      <c r="G179" s="431"/>
      <c r="H179" s="432">
        <v>191114</v>
      </c>
      <c r="I179" s="431"/>
      <c r="J179" s="431"/>
      <c r="K179" s="431"/>
      <c r="L179" s="431"/>
      <c r="M179" s="431"/>
      <c r="N179" s="431"/>
      <c r="O179" s="432">
        <v>1287</v>
      </c>
      <c r="P179" s="431"/>
      <c r="Q179" s="431"/>
      <c r="R179" s="431"/>
      <c r="S179" s="431"/>
      <c r="T179" s="431"/>
      <c r="U179" s="431"/>
      <c r="V179" s="432">
        <v>17444</v>
      </c>
      <c r="W179" s="431"/>
      <c r="X179" s="431"/>
      <c r="Y179" s="432">
        <v>43056</v>
      </c>
      <c r="Z179" s="432">
        <v>1442</v>
      </c>
      <c r="AA179" s="431"/>
      <c r="AB179" s="432">
        <v>27073</v>
      </c>
      <c r="AC179" s="432">
        <v>7490</v>
      </c>
      <c r="AD179" s="432">
        <v>35000</v>
      </c>
      <c r="AE179" s="431"/>
      <c r="AF179" s="432">
        <v>21815</v>
      </c>
      <c r="AG179" s="432">
        <v>13157</v>
      </c>
      <c r="AH179" s="432">
        <v>4024</v>
      </c>
      <c r="AI179" s="432">
        <v>4491</v>
      </c>
      <c r="AJ179" s="432">
        <v>4223</v>
      </c>
      <c r="AK179" s="432">
        <v>15672</v>
      </c>
      <c r="AL179" s="432">
        <v>14198</v>
      </c>
      <c r="AM179" s="432">
        <v>3986</v>
      </c>
      <c r="AN179" s="432">
        <v>7789</v>
      </c>
      <c r="AO179" s="432">
        <v>19653</v>
      </c>
      <c r="AP179" s="432">
        <v>12742</v>
      </c>
      <c r="AQ179" s="432">
        <v>4535</v>
      </c>
      <c r="AR179" s="432">
        <v>8937</v>
      </c>
      <c r="AS179" s="432">
        <v>5761</v>
      </c>
      <c r="AT179" s="432">
        <v>20607</v>
      </c>
      <c r="AU179" s="432">
        <v>7354</v>
      </c>
      <c r="AV179" s="432">
        <v>6701</v>
      </c>
      <c r="AW179" s="432">
        <v>6366</v>
      </c>
      <c r="AX179" s="432">
        <v>12616</v>
      </c>
      <c r="AY179" s="432">
        <v>3192</v>
      </c>
      <c r="AZ179" s="432">
        <v>22241</v>
      </c>
      <c r="BA179" s="432">
        <v>19669</v>
      </c>
      <c r="BB179" s="432">
        <v>7282</v>
      </c>
      <c r="BC179" s="432">
        <v>7901</v>
      </c>
      <c r="BD179" s="432">
        <v>5381</v>
      </c>
      <c r="BE179" s="432">
        <v>4811</v>
      </c>
      <c r="BF179" s="432">
        <v>2042</v>
      </c>
      <c r="BG179" s="432">
        <v>13451</v>
      </c>
      <c r="BH179" s="431"/>
      <c r="BI179" s="433">
        <v>14</v>
      </c>
      <c r="BJ179" s="431"/>
      <c r="BK179" s="431"/>
      <c r="BL179" s="431"/>
      <c r="BM179" s="431"/>
      <c r="BN179" s="431"/>
      <c r="BO179" s="431"/>
      <c r="BP179" s="431"/>
      <c r="BQ179" s="432">
        <v>1820</v>
      </c>
      <c r="BR179" s="433">
        <v>186</v>
      </c>
      <c r="BS179" s="432">
        <v>2571</v>
      </c>
      <c r="BT179" s="433">
        <v>699</v>
      </c>
      <c r="BU179" s="431"/>
      <c r="BV179" s="433">
        <v>660</v>
      </c>
      <c r="BW179" s="433">
        <v>546</v>
      </c>
      <c r="BX179" s="433">
        <v>358</v>
      </c>
      <c r="BY179" s="433">
        <v>521</v>
      </c>
      <c r="BZ179" s="433">
        <v>577</v>
      </c>
      <c r="CA179" s="432">
        <v>2588</v>
      </c>
      <c r="CB179" s="433">
        <v>193</v>
      </c>
      <c r="CC179" s="433">
        <v>388</v>
      </c>
      <c r="CD179" s="433">
        <v>876</v>
      </c>
      <c r="CE179" s="432">
        <v>1906</v>
      </c>
      <c r="CF179" s="432">
        <v>1205</v>
      </c>
      <c r="CG179" s="433">
        <v>736</v>
      </c>
      <c r="CH179" s="433">
        <v>837</v>
      </c>
      <c r="CI179" s="431"/>
      <c r="CJ179" s="431"/>
      <c r="CK179" s="431"/>
      <c r="CL179" s="433">
        <v>486</v>
      </c>
      <c r="CM179" s="433">
        <v>471</v>
      </c>
      <c r="CN179" s="431"/>
      <c r="CO179" s="431"/>
      <c r="CP179" s="431"/>
      <c r="CQ179" s="431"/>
      <c r="CR179" s="431"/>
      <c r="CS179" s="431"/>
      <c r="CT179" s="433">
        <v>79</v>
      </c>
      <c r="CU179" s="431"/>
      <c r="CV179" s="431"/>
      <c r="CW179" s="431"/>
      <c r="CX179" s="431"/>
      <c r="CY179" s="431"/>
      <c r="CZ179" s="431"/>
      <c r="DA179" s="431"/>
      <c r="DB179" s="431"/>
    </row>
    <row r="180" spans="1:106" ht="11.1" customHeight="1" x14ac:dyDescent="0.2">
      <c r="A180" s="430" t="s">
        <v>571</v>
      </c>
      <c r="B180" s="433">
        <v>8</v>
      </c>
      <c r="C180" s="431"/>
      <c r="D180" s="431"/>
      <c r="E180" s="433">
        <v>659</v>
      </c>
      <c r="F180" s="431"/>
      <c r="G180" s="431"/>
      <c r="H180" s="431"/>
      <c r="I180" s="431"/>
      <c r="J180" s="431"/>
      <c r="K180" s="431"/>
      <c r="L180" s="431"/>
      <c r="M180" s="431"/>
      <c r="N180" s="431"/>
      <c r="O180" s="431"/>
      <c r="P180" s="431"/>
      <c r="Q180" s="431"/>
      <c r="R180" s="431"/>
      <c r="S180" s="433">
        <v>357</v>
      </c>
      <c r="T180" s="431"/>
      <c r="U180" s="431"/>
      <c r="V180" s="431"/>
      <c r="W180" s="431"/>
      <c r="X180" s="431"/>
      <c r="Y180" s="431"/>
      <c r="Z180" s="431"/>
      <c r="AA180" s="431"/>
      <c r="AB180" s="431"/>
      <c r="AC180" s="431"/>
      <c r="AD180" s="431"/>
      <c r="AE180" s="431"/>
      <c r="AF180" s="431"/>
      <c r="AG180" s="431"/>
      <c r="AH180" s="431"/>
      <c r="AI180" s="431"/>
      <c r="AJ180" s="431"/>
      <c r="AK180" s="431"/>
      <c r="AL180" s="431"/>
      <c r="AM180" s="431"/>
      <c r="AN180" s="431"/>
      <c r="AO180" s="431"/>
      <c r="AP180" s="431"/>
      <c r="AQ180" s="431"/>
      <c r="AR180" s="431"/>
      <c r="AS180" s="431"/>
      <c r="AT180" s="431"/>
      <c r="AU180" s="431"/>
      <c r="AV180" s="431"/>
      <c r="AW180" s="431"/>
      <c r="AX180" s="431"/>
      <c r="AY180" s="431"/>
      <c r="AZ180" s="431"/>
      <c r="BA180" s="431"/>
      <c r="BB180" s="431"/>
      <c r="BC180" s="431"/>
      <c r="BD180" s="431"/>
      <c r="BE180" s="431"/>
      <c r="BF180" s="431"/>
      <c r="BG180" s="431"/>
      <c r="BH180" s="431"/>
      <c r="BI180" s="431"/>
      <c r="BJ180" s="431"/>
      <c r="BK180" s="431"/>
      <c r="BL180" s="431"/>
      <c r="BM180" s="431"/>
      <c r="BN180" s="431"/>
      <c r="BO180" s="431"/>
      <c r="BP180" s="431"/>
      <c r="BQ180" s="431"/>
      <c r="BR180" s="431"/>
      <c r="BS180" s="431"/>
      <c r="BT180" s="431"/>
      <c r="BU180" s="431"/>
      <c r="BV180" s="431"/>
      <c r="BW180" s="431"/>
      <c r="BX180" s="431"/>
      <c r="BY180" s="431"/>
      <c r="BZ180" s="431"/>
      <c r="CA180" s="431"/>
      <c r="CB180" s="431"/>
      <c r="CC180" s="431"/>
      <c r="CD180" s="431"/>
      <c r="CE180" s="431"/>
      <c r="CF180" s="431"/>
      <c r="CG180" s="431"/>
      <c r="CH180" s="431"/>
      <c r="CI180" s="431"/>
      <c r="CJ180" s="431"/>
      <c r="CK180" s="431"/>
      <c r="CL180" s="431"/>
      <c r="CM180" s="431"/>
      <c r="CN180" s="431"/>
      <c r="CO180" s="431"/>
      <c r="CP180" s="431"/>
      <c r="CQ180" s="431"/>
      <c r="CR180" s="431"/>
      <c r="CS180" s="431"/>
      <c r="CT180" s="431"/>
      <c r="CU180" s="431"/>
      <c r="CV180" s="431"/>
      <c r="CW180" s="431"/>
      <c r="CX180" s="431"/>
      <c r="CY180" s="431"/>
      <c r="CZ180" s="431"/>
      <c r="DA180" s="431"/>
      <c r="DB180" s="431"/>
    </row>
    <row r="181" spans="1:106" ht="11.1" customHeight="1" x14ac:dyDescent="0.2">
      <c r="A181" s="430" t="s">
        <v>572</v>
      </c>
      <c r="B181" s="433">
        <v>14</v>
      </c>
      <c r="C181" s="432">
        <v>38347</v>
      </c>
      <c r="D181" s="432">
        <v>6392</v>
      </c>
      <c r="E181" s="431"/>
      <c r="F181" s="431"/>
      <c r="G181" s="431"/>
      <c r="H181" s="431"/>
      <c r="I181" s="433">
        <v>1</v>
      </c>
      <c r="J181" s="433">
        <v>384</v>
      </c>
      <c r="K181" s="431"/>
      <c r="L181" s="431"/>
      <c r="M181" s="431"/>
      <c r="N181" s="431"/>
      <c r="O181" s="432">
        <v>2971</v>
      </c>
      <c r="P181" s="432">
        <v>116430</v>
      </c>
      <c r="Q181" s="431"/>
      <c r="R181" s="432">
        <v>121219</v>
      </c>
      <c r="S181" s="431"/>
      <c r="T181" s="431"/>
      <c r="U181" s="431"/>
      <c r="V181" s="432">
        <v>62626</v>
      </c>
      <c r="W181" s="431"/>
      <c r="X181" s="431"/>
      <c r="Y181" s="431"/>
      <c r="Z181" s="432">
        <v>41430</v>
      </c>
      <c r="AA181" s="431"/>
      <c r="AB181" s="431"/>
      <c r="AC181" s="432">
        <v>10745</v>
      </c>
      <c r="AD181" s="432">
        <v>65778</v>
      </c>
      <c r="AE181" s="432">
        <v>31718</v>
      </c>
      <c r="AF181" s="431"/>
      <c r="AG181" s="432">
        <v>23106</v>
      </c>
      <c r="AH181" s="432">
        <v>6777</v>
      </c>
      <c r="AI181" s="432">
        <v>6987</v>
      </c>
      <c r="AJ181" s="432">
        <v>4948</v>
      </c>
      <c r="AK181" s="432">
        <v>16210</v>
      </c>
      <c r="AL181" s="432">
        <v>23060</v>
      </c>
      <c r="AM181" s="432">
        <v>3783</v>
      </c>
      <c r="AN181" s="432">
        <v>10329</v>
      </c>
      <c r="AO181" s="432">
        <v>27311</v>
      </c>
      <c r="AP181" s="432">
        <v>11828</v>
      </c>
      <c r="AQ181" s="432">
        <v>4038</v>
      </c>
      <c r="AR181" s="432">
        <v>10651</v>
      </c>
      <c r="AS181" s="432">
        <v>12771</v>
      </c>
      <c r="AT181" s="432">
        <v>57258</v>
      </c>
      <c r="AU181" s="432">
        <v>9430</v>
      </c>
      <c r="AV181" s="432">
        <v>12262</v>
      </c>
      <c r="AW181" s="432">
        <v>7741</v>
      </c>
      <c r="AX181" s="432">
        <v>11609</v>
      </c>
      <c r="AY181" s="432">
        <v>6533</v>
      </c>
      <c r="AZ181" s="432">
        <v>39809</v>
      </c>
      <c r="BA181" s="432">
        <v>26451</v>
      </c>
      <c r="BB181" s="432">
        <v>8012</v>
      </c>
      <c r="BC181" s="432">
        <v>12348</v>
      </c>
      <c r="BD181" s="432">
        <v>6339</v>
      </c>
      <c r="BE181" s="432">
        <v>6096</v>
      </c>
      <c r="BF181" s="432">
        <v>4183</v>
      </c>
      <c r="BG181" s="432">
        <v>24594</v>
      </c>
      <c r="BH181" s="433">
        <v>791</v>
      </c>
      <c r="BI181" s="433">
        <v>192</v>
      </c>
      <c r="BJ181" s="431"/>
      <c r="BK181" s="431"/>
      <c r="BL181" s="431"/>
      <c r="BM181" s="431"/>
      <c r="BN181" s="431"/>
      <c r="BO181" s="431"/>
      <c r="BP181" s="431"/>
      <c r="BQ181" s="431"/>
      <c r="BR181" s="431"/>
      <c r="BS181" s="431"/>
      <c r="BT181" s="431"/>
      <c r="BU181" s="431"/>
      <c r="BV181" s="431"/>
      <c r="BW181" s="431"/>
      <c r="BX181" s="431"/>
      <c r="BY181" s="431"/>
      <c r="BZ181" s="431"/>
      <c r="CA181" s="431"/>
      <c r="CB181" s="431"/>
      <c r="CC181" s="431"/>
      <c r="CD181" s="431"/>
      <c r="CE181" s="431"/>
      <c r="CF181" s="431"/>
      <c r="CG181" s="431"/>
      <c r="CH181" s="431"/>
      <c r="CI181" s="431"/>
      <c r="CJ181" s="431"/>
      <c r="CK181" s="431"/>
      <c r="CL181" s="431"/>
      <c r="CM181" s="431"/>
      <c r="CN181" s="431"/>
      <c r="CO181" s="431"/>
      <c r="CP181" s="431"/>
      <c r="CQ181" s="431"/>
      <c r="CR181" s="431"/>
      <c r="CS181" s="432">
        <v>3416</v>
      </c>
      <c r="CT181" s="431"/>
      <c r="CU181" s="432">
        <v>14897</v>
      </c>
      <c r="CV181" s="431"/>
      <c r="CW181" s="431"/>
      <c r="CX181" s="431"/>
      <c r="CY181" s="431"/>
      <c r="CZ181" s="431"/>
      <c r="DA181" s="432">
        <v>28603</v>
      </c>
      <c r="DB181" s="433"/>
    </row>
    <row r="182" spans="1:106" ht="11.1" customHeight="1" x14ac:dyDescent="0.2">
      <c r="A182" s="430" t="s">
        <v>573</v>
      </c>
      <c r="B182" s="431"/>
      <c r="C182" s="433">
        <v>93</v>
      </c>
      <c r="D182" s="431"/>
      <c r="E182" s="431"/>
      <c r="F182" s="431"/>
      <c r="G182" s="431"/>
      <c r="H182" s="431"/>
      <c r="I182" s="431"/>
      <c r="J182" s="431"/>
      <c r="K182" s="431"/>
      <c r="L182" s="431"/>
      <c r="M182" s="431"/>
      <c r="N182" s="431"/>
      <c r="O182" s="431"/>
      <c r="P182" s="431"/>
      <c r="Q182" s="431"/>
      <c r="R182" s="431"/>
      <c r="S182" s="431"/>
      <c r="T182" s="431"/>
      <c r="U182" s="431"/>
      <c r="V182" s="431"/>
      <c r="W182" s="431"/>
      <c r="X182" s="431"/>
      <c r="Y182" s="431"/>
      <c r="Z182" s="431"/>
      <c r="AA182" s="431"/>
      <c r="AB182" s="431"/>
      <c r="AC182" s="431"/>
      <c r="AD182" s="431"/>
      <c r="AE182" s="431"/>
      <c r="AF182" s="431"/>
      <c r="AG182" s="431"/>
      <c r="AH182" s="431"/>
      <c r="AI182" s="431"/>
      <c r="AJ182" s="431"/>
      <c r="AK182" s="431"/>
      <c r="AL182" s="431"/>
      <c r="AM182" s="431"/>
      <c r="AN182" s="431"/>
      <c r="AO182" s="431"/>
      <c r="AP182" s="431"/>
      <c r="AQ182" s="431"/>
      <c r="AR182" s="431"/>
      <c r="AS182" s="431"/>
      <c r="AT182" s="431"/>
      <c r="AU182" s="431"/>
      <c r="AV182" s="431"/>
      <c r="AW182" s="431"/>
      <c r="AX182" s="431"/>
      <c r="AY182" s="431"/>
      <c r="AZ182" s="431"/>
      <c r="BA182" s="431"/>
      <c r="BB182" s="431"/>
      <c r="BC182" s="431"/>
      <c r="BD182" s="431"/>
      <c r="BE182" s="431"/>
      <c r="BF182" s="431"/>
      <c r="BG182" s="431"/>
      <c r="BH182" s="431"/>
      <c r="BI182" s="431"/>
      <c r="BJ182" s="431"/>
      <c r="BK182" s="431"/>
      <c r="BL182" s="431"/>
      <c r="BM182" s="431"/>
      <c r="BN182" s="431"/>
      <c r="BO182" s="431"/>
      <c r="BP182" s="431"/>
      <c r="BQ182" s="431"/>
      <c r="BR182" s="431"/>
      <c r="BS182" s="431"/>
      <c r="BT182" s="431"/>
      <c r="BU182" s="431"/>
      <c r="BV182" s="431"/>
      <c r="BW182" s="431"/>
      <c r="BX182" s="431"/>
      <c r="BY182" s="431"/>
      <c r="BZ182" s="431"/>
      <c r="CA182" s="431"/>
      <c r="CB182" s="431"/>
      <c r="CC182" s="431"/>
      <c r="CD182" s="431"/>
      <c r="CE182" s="431"/>
      <c r="CF182" s="431"/>
      <c r="CG182" s="431"/>
      <c r="CH182" s="431"/>
      <c r="CI182" s="431"/>
      <c r="CJ182" s="431"/>
      <c r="CK182" s="431"/>
      <c r="CL182" s="431"/>
      <c r="CM182" s="431"/>
      <c r="CN182" s="431"/>
      <c r="CO182" s="431"/>
      <c r="CP182" s="431"/>
      <c r="CQ182" s="431"/>
      <c r="CR182" s="431"/>
      <c r="CS182" s="431"/>
      <c r="CT182" s="431"/>
      <c r="CU182" s="431"/>
      <c r="CV182" s="431"/>
      <c r="CW182" s="431"/>
      <c r="CX182" s="431"/>
      <c r="CY182" s="431"/>
      <c r="CZ182" s="431"/>
      <c r="DA182" s="431"/>
      <c r="DB182" s="431"/>
    </row>
    <row r="183" spans="1:106" ht="11.1" customHeight="1" x14ac:dyDescent="0.2">
      <c r="A183" s="430" t="s">
        <v>574</v>
      </c>
      <c r="B183" s="433">
        <v>187</v>
      </c>
      <c r="C183" s="431"/>
      <c r="D183" s="431"/>
      <c r="E183" s="433">
        <v>13</v>
      </c>
      <c r="F183" s="431"/>
      <c r="G183" s="431"/>
      <c r="H183" s="431"/>
      <c r="I183" s="431"/>
      <c r="J183" s="431"/>
      <c r="K183" s="431"/>
      <c r="L183" s="431"/>
      <c r="M183" s="431"/>
      <c r="N183" s="431"/>
      <c r="O183" s="433">
        <v>11</v>
      </c>
      <c r="P183" s="431"/>
      <c r="Q183" s="431"/>
      <c r="R183" s="431"/>
      <c r="S183" s="432">
        <v>3238</v>
      </c>
      <c r="T183" s="431"/>
      <c r="U183" s="431"/>
      <c r="V183" s="432">
        <v>2433</v>
      </c>
      <c r="W183" s="431"/>
      <c r="X183" s="433">
        <v>704</v>
      </c>
      <c r="Y183" s="431"/>
      <c r="Z183" s="432">
        <v>1904</v>
      </c>
      <c r="AA183" s="433">
        <v>169</v>
      </c>
      <c r="AB183" s="431"/>
      <c r="AC183" s="433">
        <v>768</v>
      </c>
      <c r="AD183" s="432">
        <v>2805</v>
      </c>
      <c r="AE183" s="432">
        <v>2651</v>
      </c>
      <c r="AF183" s="431"/>
      <c r="AG183" s="433">
        <v>3</v>
      </c>
      <c r="AH183" s="431"/>
      <c r="AI183" s="431"/>
      <c r="AJ183" s="431"/>
      <c r="AK183" s="431"/>
      <c r="AL183" s="431"/>
      <c r="AM183" s="431"/>
      <c r="AN183" s="431"/>
      <c r="AO183" s="433">
        <v>351</v>
      </c>
      <c r="AP183" s="432">
        <v>1012</v>
      </c>
      <c r="AQ183" s="433">
        <v>2</v>
      </c>
      <c r="AR183" s="433">
        <v>897</v>
      </c>
      <c r="AS183" s="431"/>
      <c r="AT183" s="432">
        <v>1739</v>
      </c>
      <c r="AU183" s="433">
        <v>893</v>
      </c>
      <c r="AV183" s="431"/>
      <c r="AW183" s="431"/>
      <c r="AX183" s="431"/>
      <c r="AY183" s="431"/>
      <c r="AZ183" s="433">
        <v>60</v>
      </c>
      <c r="BA183" s="432">
        <v>1162</v>
      </c>
      <c r="BB183" s="433">
        <v>688</v>
      </c>
      <c r="BC183" s="431"/>
      <c r="BD183" s="431"/>
      <c r="BE183" s="433">
        <v>719</v>
      </c>
      <c r="BF183" s="431"/>
      <c r="BG183" s="432">
        <v>1221</v>
      </c>
      <c r="BH183" s="431"/>
      <c r="BI183" s="431"/>
      <c r="BJ183" s="431"/>
      <c r="BK183" s="431"/>
      <c r="BL183" s="431"/>
      <c r="BM183" s="431"/>
      <c r="BN183" s="431"/>
      <c r="BO183" s="431"/>
      <c r="BP183" s="431"/>
      <c r="BQ183" s="431"/>
      <c r="BR183" s="431"/>
      <c r="BS183" s="431"/>
      <c r="BT183" s="431"/>
      <c r="BU183" s="431"/>
      <c r="BV183" s="431"/>
      <c r="BW183" s="431"/>
      <c r="BX183" s="431"/>
      <c r="BY183" s="431"/>
      <c r="BZ183" s="431"/>
      <c r="CA183" s="431"/>
      <c r="CB183" s="431"/>
      <c r="CC183" s="431"/>
      <c r="CD183" s="431"/>
      <c r="CE183" s="431"/>
      <c r="CF183" s="431"/>
      <c r="CG183" s="431"/>
      <c r="CH183" s="431"/>
      <c r="CI183" s="431"/>
      <c r="CJ183" s="431"/>
      <c r="CK183" s="431"/>
      <c r="CL183" s="431"/>
      <c r="CM183" s="431"/>
      <c r="CN183" s="431"/>
      <c r="CO183" s="431"/>
      <c r="CP183" s="431"/>
      <c r="CQ183" s="431"/>
      <c r="CR183" s="431"/>
      <c r="CS183" s="431"/>
      <c r="CT183" s="431"/>
      <c r="CU183" s="433">
        <v>256</v>
      </c>
      <c r="CV183" s="431"/>
      <c r="CW183" s="431"/>
      <c r="CX183" s="431"/>
      <c r="CY183" s="431"/>
      <c r="CZ183" s="431"/>
      <c r="DA183" s="433">
        <v>2</v>
      </c>
      <c r="DB183" s="431"/>
    </row>
    <row r="184" spans="1:106" ht="11.1" customHeight="1" x14ac:dyDescent="0.2">
      <c r="A184" s="430" t="s">
        <v>575</v>
      </c>
      <c r="B184" s="431"/>
      <c r="C184" s="431"/>
      <c r="D184" s="431"/>
      <c r="E184" s="431"/>
      <c r="F184" s="431"/>
      <c r="G184" s="431"/>
      <c r="H184" s="431"/>
      <c r="I184" s="431"/>
      <c r="J184" s="431"/>
      <c r="K184" s="431"/>
      <c r="L184" s="431"/>
      <c r="M184" s="431"/>
      <c r="N184" s="431"/>
      <c r="O184" s="431"/>
      <c r="P184" s="431"/>
      <c r="Q184" s="431"/>
      <c r="R184" s="431"/>
      <c r="S184" s="431"/>
      <c r="T184" s="431"/>
      <c r="U184" s="431"/>
      <c r="V184" s="431"/>
      <c r="W184" s="431"/>
      <c r="X184" s="431"/>
      <c r="Y184" s="431"/>
      <c r="Z184" s="431"/>
      <c r="AA184" s="431"/>
      <c r="AB184" s="431"/>
      <c r="AC184" s="431"/>
      <c r="AD184" s="431"/>
      <c r="AE184" s="431"/>
      <c r="AF184" s="431"/>
      <c r="AG184" s="431"/>
      <c r="AH184" s="431"/>
      <c r="AI184" s="431"/>
      <c r="AJ184" s="431"/>
      <c r="AK184" s="431"/>
      <c r="AL184" s="431"/>
      <c r="AM184" s="431"/>
      <c r="AN184" s="431"/>
      <c r="AO184" s="431"/>
      <c r="AP184" s="431"/>
      <c r="AQ184" s="431"/>
      <c r="AR184" s="431"/>
      <c r="AS184" s="431"/>
      <c r="AT184" s="431"/>
      <c r="AU184" s="431"/>
      <c r="AV184" s="431"/>
      <c r="AW184" s="431"/>
      <c r="AX184" s="431"/>
      <c r="AY184" s="431"/>
      <c r="AZ184" s="431"/>
      <c r="BA184" s="431"/>
      <c r="BB184" s="431"/>
      <c r="BC184" s="431"/>
      <c r="BD184" s="431"/>
      <c r="BE184" s="431"/>
      <c r="BF184" s="431"/>
      <c r="BG184" s="433">
        <v>23</v>
      </c>
      <c r="BH184" s="431"/>
      <c r="BI184" s="431"/>
      <c r="BJ184" s="431"/>
      <c r="BK184" s="431"/>
      <c r="BL184" s="431"/>
      <c r="BM184" s="431"/>
      <c r="BN184" s="431"/>
      <c r="BO184" s="431"/>
      <c r="BP184" s="431"/>
      <c r="BQ184" s="431"/>
      <c r="BR184" s="431"/>
      <c r="BS184" s="431"/>
      <c r="BT184" s="431"/>
      <c r="BU184" s="431"/>
      <c r="BV184" s="431"/>
      <c r="BW184" s="431"/>
      <c r="BX184" s="431"/>
      <c r="BY184" s="431"/>
      <c r="BZ184" s="431"/>
      <c r="CA184" s="431"/>
      <c r="CB184" s="431"/>
      <c r="CC184" s="431"/>
      <c r="CD184" s="431"/>
      <c r="CE184" s="431"/>
      <c r="CF184" s="431"/>
      <c r="CG184" s="431"/>
      <c r="CH184" s="431"/>
      <c r="CI184" s="431"/>
      <c r="CJ184" s="431"/>
      <c r="CK184" s="431"/>
      <c r="CL184" s="431"/>
      <c r="CM184" s="431"/>
      <c r="CN184" s="431"/>
      <c r="CO184" s="431"/>
      <c r="CP184" s="431"/>
      <c r="CQ184" s="431"/>
      <c r="CR184" s="431"/>
      <c r="CS184" s="431"/>
      <c r="CT184" s="431"/>
      <c r="CU184" s="431"/>
      <c r="CV184" s="431"/>
      <c r="CW184" s="431"/>
      <c r="CX184" s="431"/>
      <c r="CY184" s="431"/>
      <c r="CZ184" s="431"/>
      <c r="DA184" s="431"/>
      <c r="DB184" s="431"/>
    </row>
    <row r="185" spans="1:106" ht="11.1" customHeight="1" x14ac:dyDescent="0.2">
      <c r="A185" s="430" t="s">
        <v>576</v>
      </c>
      <c r="B185" s="433">
        <v>80</v>
      </c>
      <c r="C185" s="432">
        <v>2691</v>
      </c>
      <c r="D185" s="433">
        <v>273</v>
      </c>
      <c r="E185" s="431"/>
      <c r="F185" s="431"/>
      <c r="G185" s="431"/>
      <c r="H185" s="431"/>
      <c r="I185" s="431"/>
      <c r="J185" s="433">
        <v>499</v>
      </c>
      <c r="K185" s="431"/>
      <c r="L185" s="431"/>
      <c r="M185" s="431"/>
      <c r="N185" s="431"/>
      <c r="O185" s="431"/>
      <c r="P185" s="432">
        <v>5071</v>
      </c>
      <c r="Q185" s="431"/>
      <c r="R185" s="432">
        <v>4733</v>
      </c>
      <c r="S185" s="431"/>
      <c r="T185" s="431"/>
      <c r="U185" s="431"/>
      <c r="V185" s="432">
        <v>2225</v>
      </c>
      <c r="W185" s="431"/>
      <c r="X185" s="431"/>
      <c r="Y185" s="431"/>
      <c r="Z185" s="433">
        <v>696</v>
      </c>
      <c r="AA185" s="431"/>
      <c r="AB185" s="431"/>
      <c r="AC185" s="433">
        <v>489</v>
      </c>
      <c r="AD185" s="432">
        <v>1406</v>
      </c>
      <c r="AE185" s="432">
        <v>1178</v>
      </c>
      <c r="AF185" s="431"/>
      <c r="AG185" s="431"/>
      <c r="AH185" s="431"/>
      <c r="AI185" s="431"/>
      <c r="AJ185" s="431"/>
      <c r="AK185" s="431"/>
      <c r="AL185" s="433">
        <v>463</v>
      </c>
      <c r="AM185" s="433">
        <v>84</v>
      </c>
      <c r="AN185" s="431"/>
      <c r="AO185" s="433">
        <v>65</v>
      </c>
      <c r="AP185" s="433">
        <v>406</v>
      </c>
      <c r="AQ185" s="431"/>
      <c r="AR185" s="431"/>
      <c r="AS185" s="433">
        <v>169</v>
      </c>
      <c r="AT185" s="432">
        <v>2789</v>
      </c>
      <c r="AU185" s="431"/>
      <c r="AV185" s="433">
        <v>6</v>
      </c>
      <c r="AW185" s="431"/>
      <c r="AX185" s="433">
        <v>424</v>
      </c>
      <c r="AY185" s="433">
        <v>77</v>
      </c>
      <c r="AZ185" s="433">
        <v>326</v>
      </c>
      <c r="BA185" s="433">
        <v>43</v>
      </c>
      <c r="BB185" s="431"/>
      <c r="BC185" s="431"/>
      <c r="BD185" s="431"/>
      <c r="BE185" s="431"/>
      <c r="BF185" s="431"/>
      <c r="BG185" s="432">
        <v>1516</v>
      </c>
      <c r="BH185" s="433">
        <v>17</v>
      </c>
      <c r="BI185" s="431"/>
      <c r="BJ185" s="431"/>
      <c r="BK185" s="431"/>
      <c r="BL185" s="431"/>
      <c r="BM185" s="431"/>
      <c r="BN185" s="431"/>
      <c r="BO185" s="431"/>
      <c r="BP185" s="431"/>
      <c r="BQ185" s="431"/>
      <c r="BR185" s="431"/>
      <c r="BS185" s="431"/>
      <c r="BT185" s="431"/>
      <c r="BU185" s="431"/>
      <c r="BV185" s="431"/>
      <c r="BW185" s="431"/>
      <c r="BX185" s="431"/>
      <c r="BY185" s="431"/>
      <c r="BZ185" s="431"/>
      <c r="CA185" s="431"/>
      <c r="CB185" s="431"/>
      <c r="CC185" s="431"/>
      <c r="CD185" s="431"/>
      <c r="CE185" s="431"/>
      <c r="CF185" s="431"/>
      <c r="CG185" s="431"/>
      <c r="CH185" s="431"/>
      <c r="CI185" s="431"/>
      <c r="CJ185" s="431"/>
      <c r="CK185" s="431"/>
      <c r="CL185" s="431"/>
      <c r="CM185" s="431"/>
      <c r="CN185" s="431"/>
      <c r="CO185" s="431"/>
      <c r="CP185" s="431"/>
      <c r="CQ185" s="431"/>
      <c r="CR185" s="431"/>
      <c r="CS185" s="433">
        <v>65</v>
      </c>
      <c r="CT185" s="431"/>
      <c r="CU185" s="431"/>
      <c r="CV185" s="431"/>
      <c r="CW185" s="431"/>
      <c r="CX185" s="431"/>
      <c r="CY185" s="431"/>
      <c r="CZ185" s="431"/>
      <c r="DA185" s="433">
        <v>1</v>
      </c>
      <c r="DB185" s="431"/>
    </row>
    <row r="186" spans="1:106" ht="11.1" customHeight="1" x14ac:dyDescent="0.2">
      <c r="A186" s="430" t="s">
        <v>577</v>
      </c>
      <c r="B186" s="431"/>
      <c r="C186" s="431"/>
      <c r="D186" s="431"/>
      <c r="E186" s="431"/>
      <c r="F186" s="431"/>
      <c r="G186" s="431"/>
      <c r="H186" s="431"/>
      <c r="I186" s="431"/>
      <c r="J186" s="431"/>
      <c r="K186" s="431"/>
      <c r="L186" s="431"/>
      <c r="M186" s="431"/>
      <c r="N186" s="431"/>
      <c r="O186" s="431"/>
      <c r="P186" s="431"/>
      <c r="Q186" s="431"/>
      <c r="R186" s="431"/>
      <c r="S186" s="431"/>
      <c r="T186" s="431"/>
      <c r="U186" s="431"/>
      <c r="V186" s="431"/>
      <c r="W186" s="431"/>
      <c r="X186" s="431"/>
      <c r="Y186" s="431"/>
      <c r="Z186" s="431"/>
      <c r="AA186" s="431"/>
      <c r="AB186" s="431"/>
      <c r="AC186" s="431"/>
      <c r="AD186" s="431"/>
      <c r="AE186" s="431"/>
      <c r="AF186" s="431"/>
      <c r="AG186" s="431"/>
      <c r="AH186" s="431"/>
      <c r="AI186" s="431"/>
      <c r="AJ186" s="431"/>
      <c r="AK186" s="433">
        <v>1</v>
      </c>
      <c r="AL186" s="431"/>
      <c r="AM186" s="431"/>
      <c r="AN186" s="431"/>
      <c r="AO186" s="431"/>
      <c r="AP186" s="431"/>
      <c r="AQ186" s="431"/>
      <c r="AR186" s="431"/>
      <c r="AS186" s="431"/>
      <c r="AT186" s="431"/>
      <c r="AU186" s="431"/>
      <c r="AV186" s="431"/>
      <c r="AW186" s="431"/>
      <c r="AX186" s="431"/>
      <c r="AY186" s="431"/>
      <c r="AZ186" s="431"/>
      <c r="BA186" s="431"/>
      <c r="BB186" s="431"/>
      <c r="BC186" s="431"/>
      <c r="BD186" s="431"/>
      <c r="BE186" s="431"/>
      <c r="BF186" s="431"/>
      <c r="BG186" s="431"/>
      <c r="BH186" s="431"/>
      <c r="BI186" s="431"/>
      <c r="BJ186" s="431"/>
      <c r="BK186" s="431"/>
      <c r="BL186" s="431"/>
      <c r="BM186" s="431"/>
      <c r="BN186" s="431"/>
      <c r="BO186" s="431"/>
      <c r="BP186" s="431"/>
      <c r="BQ186" s="431"/>
      <c r="BR186" s="431"/>
      <c r="BS186" s="431"/>
      <c r="BT186" s="431"/>
      <c r="BU186" s="431"/>
      <c r="BV186" s="431"/>
      <c r="BW186" s="431"/>
      <c r="BX186" s="431"/>
      <c r="BY186" s="431"/>
      <c r="BZ186" s="431"/>
      <c r="CA186" s="431"/>
      <c r="CB186" s="431"/>
      <c r="CC186" s="431"/>
      <c r="CD186" s="431"/>
      <c r="CE186" s="431"/>
      <c r="CF186" s="431"/>
      <c r="CG186" s="431"/>
      <c r="CH186" s="431"/>
      <c r="CI186" s="431"/>
      <c r="CJ186" s="431"/>
      <c r="CK186" s="431"/>
      <c r="CL186" s="431"/>
      <c r="CM186" s="431"/>
      <c r="CN186" s="431"/>
      <c r="CO186" s="431"/>
      <c r="CP186" s="431"/>
      <c r="CQ186" s="431"/>
      <c r="CR186" s="431"/>
      <c r="CS186" s="431"/>
      <c r="CT186" s="431"/>
      <c r="CU186" s="431"/>
      <c r="CV186" s="431"/>
      <c r="CW186" s="431"/>
      <c r="CX186" s="431"/>
      <c r="CY186" s="431"/>
      <c r="CZ186" s="431"/>
      <c r="DA186" s="431"/>
      <c r="DB186" s="431"/>
    </row>
    <row r="187" spans="1:106" ht="11.1" customHeight="1" x14ac:dyDescent="0.2">
      <c r="A187" s="430" t="s">
        <v>578</v>
      </c>
      <c r="B187" s="433">
        <v>165</v>
      </c>
      <c r="C187" s="432">
        <v>3111</v>
      </c>
      <c r="D187" s="433">
        <v>180</v>
      </c>
      <c r="E187" s="431"/>
      <c r="F187" s="431"/>
      <c r="G187" s="431"/>
      <c r="H187" s="431"/>
      <c r="I187" s="431"/>
      <c r="J187" s="431"/>
      <c r="K187" s="431"/>
      <c r="L187" s="431"/>
      <c r="M187" s="431"/>
      <c r="N187" s="431"/>
      <c r="O187" s="433">
        <v>111</v>
      </c>
      <c r="P187" s="432">
        <v>5971</v>
      </c>
      <c r="Q187" s="431"/>
      <c r="R187" s="432">
        <v>6701</v>
      </c>
      <c r="S187" s="431"/>
      <c r="T187" s="431"/>
      <c r="U187" s="431"/>
      <c r="V187" s="432">
        <v>3795</v>
      </c>
      <c r="W187" s="431"/>
      <c r="X187" s="431"/>
      <c r="Y187" s="431"/>
      <c r="Z187" s="432">
        <v>2605</v>
      </c>
      <c r="AA187" s="431"/>
      <c r="AB187" s="431"/>
      <c r="AC187" s="433">
        <v>567</v>
      </c>
      <c r="AD187" s="432">
        <v>3843</v>
      </c>
      <c r="AE187" s="432">
        <v>1045</v>
      </c>
      <c r="AF187" s="431"/>
      <c r="AG187" s="432">
        <v>1974</v>
      </c>
      <c r="AH187" s="433">
        <v>643</v>
      </c>
      <c r="AI187" s="433">
        <v>695</v>
      </c>
      <c r="AJ187" s="433">
        <v>618</v>
      </c>
      <c r="AK187" s="432">
        <v>2403</v>
      </c>
      <c r="AL187" s="432">
        <v>1014</v>
      </c>
      <c r="AM187" s="433">
        <v>512</v>
      </c>
      <c r="AN187" s="433">
        <v>229</v>
      </c>
      <c r="AO187" s="432">
        <v>2853</v>
      </c>
      <c r="AP187" s="432">
        <v>1167</v>
      </c>
      <c r="AQ187" s="433">
        <v>529</v>
      </c>
      <c r="AR187" s="433">
        <v>742</v>
      </c>
      <c r="AS187" s="433">
        <v>99</v>
      </c>
      <c r="AT187" s="432">
        <v>2446</v>
      </c>
      <c r="AU187" s="433">
        <v>504</v>
      </c>
      <c r="AV187" s="433">
        <v>810</v>
      </c>
      <c r="AW187" s="432">
        <v>1070</v>
      </c>
      <c r="AX187" s="432">
        <v>1315</v>
      </c>
      <c r="AY187" s="432">
        <v>1043</v>
      </c>
      <c r="AZ187" s="432">
        <v>1555</v>
      </c>
      <c r="BA187" s="432">
        <v>1287</v>
      </c>
      <c r="BB187" s="433">
        <v>863</v>
      </c>
      <c r="BC187" s="433">
        <v>599</v>
      </c>
      <c r="BD187" s="432">
        <v>1095</v>
      </c>
      <c r="BE187" s="433">
        <v>409</v>
      </c>
      <c r="BF187" s="433">
        <v>41</v>
      </c>
      <c r="BG187" s="432">
        <v>3279</v>
      </c>
      <c r="BH187" s="433">
        <v>312</v>
      </c>
      <c r="BI187" s="433">
        <v>268</v>
      </c>
      <c r="BJ187" s="431"/>
      <c r="BK187" s="431"/>
      <c r="BL187" s="431"/>
      <c r="BM187" s="431"/>
      <c r="BN187" s="431"/>
      <c r="BO187" s="431"/>
      <c r="BP187" s="431"/>
      <c r="BQ187" s="431"/>
      <c r="BR187" s="431"/>
      <c r="BS187" s="431"/>
      <c r="BT187" s="431"/>
      <c r="BU187" s="431"/>
      <c r="BV187" s="431"/>
      <c r="BW187" s="431"/>
      <c r="BX187" s="431"/>
      <c r="BY187" s="431"/>
      <c r="BZ187" s="431"/>
      <c r="CA187" s="431"/>
      <c r="CB187" s="431"/>
      <c r="CC187" s="431"/>
      <c r="CD187" s="431"/>
      <c r="CE187" s="431"/>
      <c r="CF187" s="431"/>
      <c r="CG187" s="431"/>
      <c r="CH187" s="431"/>
      <c r="CI187" s="431"/>
      <c r="CJ187" s="431"/>
      <c r="CK187" s="431"/>
      <c r="CL187" s="431"/>
      <c r="CM187" s="431"/>
      <c r="CN187" s="431"/>
      <c r="CO187" s="431"/>
      <c r="CP187" s="431"/>
      <c r="CQ187" s="431"/>
      <c r="CR187" s="431"/>
      <c r="CS187" s="433">
        <v>108</v>
      </c>
      <c r="CT187" s="431"/>
      <c r="CU187" s="432">
        <v>2132</v>
      </c>
      <c r="CV187" s="431"/>
      <c r="CW187" s="431"/>
      <c r="CX187" s="431"/>
      <c r="CY187" s="431"/>
      <c r="CZ187" s="431"/>
      <c r="DA187" s="433">
        <v>21</v>
      </c>
      <c r="DB187" s="431"/>
    </row>
    <row r="188" spans="1:106" ht="11.1" customHeight="1" x14ac:dyDescent="0.2">
      <c r="A188" s="430" t="s">
        <v>580</v>
      </c>
      <c r="B188" s="432">
        <v>1077</v>
      </c>
      <c r="C188" s="432">
        <v>8648</v>
      </c>
      <c r="D188" s="432">
        <v>1064</v>
      </c>
      <c r="E188" s="431"/>
      <c r="F188" s="431"/>
      <c r="G188" s="431"/>
      <c r="H188" s="431"/>
      <c r="I188" s="431"/>
      <c r="J188" s="433">
        <v>12</v>
      </c>
      <c r="K188" s="431"/>
      <c r="L188" s="431"/>
      <c r="M188" s="431"/>
      <c r="N188" s="431"/>
      <c r="O188" s="433">
        <v>232</v>
      </c>
      <c r="P188" s="432">
        <v>12898</v>
      </c>
      <c r="Q188" s="431"/>
      <c r="R188" s="432">
        <v>14866</v>
      </c>
      <c r="S188" s="431"/>
      <c r="T188" s="431"/>
      <c r="U188" s="431"/>
      <c r="V188" s="432">
        <v>5016</v>
      </c>
      <c r="W188" s="431"/>
      <c r="X188" s="431"/>
      <c r="Y188" s="431"/>
      <c r="Z188" s="432">
        <v>2550</v>
      </c>
      <c r="AA188" s="431"/>
      <c r="AB188" s="431"/>
      <c r="AC188" s="432">
        <v>1624</v>
      </c>
      <c r="AD188" s="432">
        <v>10453</v>
      </c>
      <c r="AE188" s="433">
        <v>456</v>
      </c>
      <c r="AF188" s="431"/>
      <c r="AG188" s="432">
        <v>1251</v>
      </c>
      <c r="AH188" s="433">
        <v>223</v>
      </c>
      <c r="AI188" s="433">
        <v>4</v>
      </c>
      <c r="AJ188" s="431"/>
      <c r="AK188" s="432">
        <v>1424</v>
      </c>
      <c r="AL188" s="432">
        <v>1769</v>
      </c>
      <c r="AM188" s="432">
        <v>1411</v>
      </c>
      <c r="AN188" s="431"/>
      <c r="AO188" s="432">
        <v>2831</v>
      </c>
      <c r="AP188" s="433">
        <v>633</v>
      </c>
      <c r="AQ188" s="432">
        <v>1861</v>
      </c>
      <c r="AR188" s="432">
        <v>2462</v>
      </c>
      <c r="AS188" s="433">
        <v>55</v>
      </c>
      <c r="AT188" s="432">
        <v>5283</v>
      </c>
      <c r="AU188" s="433">
        <v>371</v>
      </c>
      <c r="AV188" s="433">
        <v>61</v>
      </c>
      <c r="AW188" s="432">
        <v>1844</v>
      </c>
      <c r="AX188" s="432">
        <v>3256</v>
      </c>
      <c r="AY188" s="433">
        <v>9</v>
      </c>
      <c r="AZ188" s="432">
        <v>3773</v>
      </c>
      <c r="BA188" s="432">
        <v>3225</v>
      </c>
      <c r="BB188" s="433">
        <v>92</v>
      </c>
      <c r="BC188" s="432">
        <v>1151</v>
      </c>
      <c r="BD188" s="432">
        <v>1173</v>
      </c>
      <c r="BE188" s="432">
        <v>1633</v>
      </c>
      <c r="BF188" s="431"/>
      <c r="BG188" s="432">
        <v>2246</v>
      </c>
      <c r="BH188" s="433">
        <v>970</v>
      </c>
      <c r="BI188" s="431"/>
      <c r="BJ188" s="431"/>
      <c r="BK188" s="431"/>
      <c r="BL188" s="431"/>
      <c r="BM188" s="431"/>
      <c r="BN188" s="431"/>
      <c r="BO188" s="431"/>
      <c r="BP188" s="431"/>
      <c r="BQ188" s="431"/>
      <c r="BR188" s="431"/>
      <c r="BS188" s="431"/>
      <c r="BT188" s="431"/>
      <c r="BU188" s="431"/>
      <c r="BV188" s="431"/>
      <c r="BW188" s="431"/>
      <c r="BX188" s="431"/>
      <c r="BY188" s="431"/>
      <c r="BZ188" s="431"/>
      <c r="CA188" s="431"/>
      <c r="CB188" s="431"/>
      <c r="CC188" s="431"/>
      <c r="CD188" s="431"/>
      <c r="CE188" s="431"/>
      <c r="CF188" s="431"/>
      <c r="CG188" s="431"/>
      <c r="CH188" s="431"/>
      <c r="CI188" s="431"/>
      <c r="CJ188" s="431"/>
      <c r="CK188" s="431"/>
      <c r="CL188" s="431"/>
      <c r="CM188" s="431"/>
      <c r="CN188" s="431"/>
      <c r="CO188" s="431"/>
      <c r="CP188" s="431"/>
      <c r="CQ188" s="431"/>
      <c r="CR188" s="431"/>
      <c r="CS188" s="433">
        <v>440</v>
      </c>
      <c r="CT188" s="431"/>
      <c r="CU188" s="432">
        <v>2681</v>
      </c>
      <c r="CV188" s="431"/>
      <c r="CW188" s="431"/>
      <c r="CX188" s="431"/>
      <c r="CY188" s="431"/>
      <c r="CZ188" s="431"/>
      <c r="DA188" s="432">
        <v>5661</v>
      </c>
      <c r="DB188" s="431"/>
    </row>
    <row r="189" spans="1:106" s="425" customFormat="1" ht="11.1" customHeight="1" x14ac:dyDescent="0.2">
      <c r="A189" s="430"/>
      <c r="B189" s="434"/>
      <c r="C189" s="434"/>
      <c r="D189" s="434"/>
      <c r="E189" s="434"/>
      <c r="F189" s="434"/>
      <c r="G189" s="434"/>
      <c r="H189" s="434"/>
      <c r="I189" s="434"/>
      <c r="J189" s="434"/>
      <c r="K189" s="434"/>
      <c r="L189" s="434"/>
      <c r="M189" s="434"/>
      <c r="N189" s="434"/>
      <c r="O189" s="434"/>
      <c r="P189" s="434"/>
      <c r="Q189" s="434"/>
      <c r="R189" s="434"/>
      <c r="S189" s="434"/>
      <c r="T189" s="434"/>
      <c r="U189" s="434"/>
      <c r="V189" s="434"/>
      <c r="W189" s="434"/>
      <c r="X189" s="434"/>
      <c r="Y189" s="434"/>
      <c r="Z189" s="434"/>
      <c r="AA189" s="434"/>
      <c r="AB189" s="434"/>
      <c r="AC189" s="434"/>
      <c r="AD189" s="434"/>
      <c r="AE189" s="434"/>
      <c r="AF189" s="434"/>
      <c r="AG189" s="434"/>
      <c r="AH189" s="434"/>
      <c r="AI189" s="434"/>
      <c r="AJ189" s="434"/>
      <c r="AK189" s="434"/>
      <c r="AL189" s="434"/>
      <c r="AM189" s="434"/>
      <c r="AN189" s="434"/>
      <c r="AO189" s="434"/>
      <c r="AP189" s="434"/>
      <c r="AQ189" s="434"/>
      <c r="AR189" s="434"/>
      <c r="AS189" s="434"/>
      <c r="AT189" s="434"/>
      <c r="AU189" s="434"/>
      <c r="AV189" s="434"/>
      <c r="AW189" s="434"/>
      <c r="AX189" s="434"/>
      <c r="AY189" s="434"/>
      <c r="AZ189" s="434"/>
      <c r="BA189" s="434"/>
      <c r="BB189" s="434"/>
      <c r="BC189" s="434"/>
      <c r="BD189" s="434"/>
      <c r="BE189" s="434"/>
      <c r="BF189" s="434"/>
      <c r="BG189" s="434"/>
      <c r="BH189" s="434"/>
      <c r="BI189" s="434"/>
      <c r="BJ189" s="434"/>
      <c r="BK189" s="434"/>
      <c r="BL189" s="434"/>
      <c r="BM189" s="434"/>
      <c r="BN189" s="434"/>
      <c r="BO189" s="434"/>
      <c r="BP189" s="434"/>
      <c r="BQ189" s="434"/>
      <c r="BR189" s="434"/>
      <c r="BS189" s="434"/>
      <c r="BT189" s="434"/>
      <c r="BU189" s="434"/>
      <c r="BV189" s="434"/>
      <c r="BW189" s="434"/>
      <c r="BX189" s="434"/>
      <c r="BY189" s="434"/>
      <c r="BZ189" s="434"/>
      <c r="CA189" s="434"/>
      <c r="CB189" s="434"/>
      <c r="CC189" s="434"/>
      <c r="CD189" s="434"/>
      <c r="CE189" s="434"/>
      <c r="CF189" s="434"/>
      <c r="CG189" s="434"/>
      <c r="CH189" s="434"/>
      <c r="CI189" s="434"/>
      <c r="CJ189" s="434"/>
      <c r="CK189" s="434"/>
      <c r="CL189" s="434"/>
      <c r="CM189" s="434"/>
      <c r="CN189" s="434"/>
      <c r="CO189" s="434"/>
      <c r="CP189" s="434"/>
      <c r="CQ189" s="434"/>
      <c r="CR189" s="434"/>
      <c r="CS189" s="434"/>
      <c r="CT189" s="434"/>
      <c r="CU189" s="434"/>
      <c r="CV189" s="434"/>
      <c r="CW189" s="434"/>
      <c r="CX189" s="434"/>
      <c r="CY189" s="434"/>
      <c r="CZ189" s="434"/>
      <c r="DA189" s="434"/>
      <c r="DB189" s="434"/>
    </row>
    <row r="190" spans="1:106" ht="11.1" customHeight="1" x14ac:dyDescent="0.2">
      <c r="A190" s="426" t="s">
        <v>585</v>
      </c>
      <c r="B190" s="428">
        <v>766</v>
      </c>
      <c r="C190" s="428">
        <v>191</v>
      </c>
      <c r="D190" s="428">
        <v>0</v>
      </c>
      <c r="E190" s="428">
        <v>267</v>
      </c>
      <c r="F190" s="428">
        <v>0</v>
      </c>
      <c r="G190" s="428">
        <v>0</v>
      </c>
      <c r="H190" s="428">
        <v>0</v>
      </c>
      <c r="I190" s="428">
        <v>0</v>
      </c>
      <c r="J190" s="428">
        <v>0</v>
      </c>
      <c r="K190" s="428">
        <v>0</v>
      </c>
      <c r="L190" s="428">
        <v>0</v>
      </c>
      <c r="M190" s="428">
        <v>0</v>
      </c>
      <c r="N190" s="428">
        <v>0</v>
      </c>
      <c r="O190" s="428">
        <v>0</v>
      </c>
      <c r="P190" s="428">
        <v>0</v>
      </c>
      <c r="Q190" s="428">
        <v>0</v>
      </c>
      <c r="R190" s="428">
        <v>0</v>
      </c>
      <c r="S190" s="428">
        <v>0</v>
      </c>
      <c r="T190" s="428">
        <v>0</v>
      </c>
      <c r="U190" s="427">
        <v>535607</v>
      </c>
      <c r="V190" s="428">
        <v>0</v>
      </c>
      <c r="W190" s="428">
        <v>0</v>
      </c>
      <c r="X190" s="428">
        <v>0</v>
      </c>
      <c r="Y190" s="428">
        <v>0</v>
      </c>
      <c r="Z190" s="428">
        <v>0</v>
      </c>
      <c r="AA190" s="428">
        <v>0</v>
      </c>
      <c r="AB190" s="428">
        <v>0</v>
      </c>
      <c r="AC190" s="428">
        <v>0</v>
      </c>
      <c r="AD190" s="428">
        <v>0</v>
      </c>
      <c r="AE190" s="428">
        <v>0</v>
      </c>
      <c r="AF190" s="428">
        <v>0</v>
      </c>
      <c r="AG190" s="428">
        <v>0</v>
      </c>
      <c r="AH190" s="428">
        <v>0</v>
      </c>
      <c r="AI190" s="428">
        <v>0</v>
      </c>
      <c r="AJ190" s="428">
        <v>0</v>
      </c>
      <c r="AK190" s="428">
        <v>0</v>
      </c>
      <c r="AL190" s="428">
        <v>0</v>
      </c>
      <c r="AM190" s="428">
        <v>0</v>
      </c>
      <c r="AN190" s="428">
        <v>0</v>
      </c>
      <c r="AO190" s="428">
        <v>0</v>
      </c>
      <c r="AP190" s="428">
        <v>0</v>
      </c>
      <c r="AQ190" s="428">
        <v>0</v>
      </c>
      <c r="AR190" s="428">
        <v>0</v>
      </c>
      <c r="AS190" s="428">
        <v>0</v>
      </c>
      <c r="AT190" s="428">
        <v>0</v>
      </c>
      <c r="AU190" s="428">
        <v>0</v>
      </c>
      <c r="AV190" s="428">
        <v>0</v>
      </c>
      <c r="AW190" s="428">
        <v>0</v>
      </c>
      <c r="AX190" s="428">
        <v>0</v>
      </c>
      <c r="AY190" s="428">
        <v>0</v>
      </c>
      <c r="AZ190" s="428">
        <v>0</v>
      </c>
      <c r="BA190" s="428">
        <v>0</v>
      </c>
      <c r="BB190" s="428">
        <v>0</v>
      </c>
      <c r="BC190" s="428">
        <v>0</v>
      </c>
      <c r="BD190" s="428">
        <v>0</v>
      </c>
      <c r="BE190" s="428">
        <v>0</v>
      </c>
      <c r="BF190" s="428">
        <v>0</v>
      </c>
      <c r="BG190" s="428">
        <v>0</v>
      </c>
      <c r="BH190" s="428">
        <v>0</v>
      </c>
      <c r="BI190" s="428">
        <v>0</v>
      </c>
      <c r="BJ190" s="428">
        <v>0</v>
      </c>
      <c r="BK190" s="428">
        <v>0</v>
      </c>
      <c r="BL190" s="428">
        <v>0</v>
      </c>
      <c r="BM190" s="428">
        <v>0</v>
      </c>
      <c r="BN190" s="428">
        <v>0</v>
      </c>
      <c r="BO190" s="428">
        <v>0</v>
      </c>
      <c r="BP190" s="428">
        <v>0</v>
      </c>
      <c r="BQ190" s="428">
        <v>0</v>
      </c>
      <c r="BR190" s="428">
        <v>0</v>
      </c>
      <c r="BS190" s="428">
        <v>0</v>
      </c>
      <c r="BT190" s="428">
        <v>0</v>
      </c>
      <c r="BU190" s="428">
        <v>0</v>
      </c>
      <c r="BV190" s="428">
        <v>0</v>
      </c>
      <c r="BW190" s="428">
        <v>0</v>
      </c>
      <c r="BX190" s="428">
        <v>0</v>
      </c>
      <c r="BY190" s="428">
        <v>0</v>
      </c>
      <c r="BZ190" s="428">
        <v>0</v>
      </c>
      <c r="CA190" s="428">
        <v>0</v>
      </c>
      <c r="CB190" s="428">
        <v>0</v>
      </c>
      <c r="CC190" s="428">
        <v>0</v>
      </c>
      <c r="CD190" s="428">
        <v>0</v>
      </c>
      <c r="CE190" s="428">
        <v>0</v>
      </c>
      <c r="CF190" s="428">
        <v>0</v>
      </c>
      <c r="CG190" s="428">
        <v>0</v>
      </c>
      <c r="CH190" s="428">
        <v>0</v>
      </c>
      <c r="CI190" s="428">
        <v>0</v>
      </c>
      <c r="CJ190" s="428">
        <v>0</v>
      </c>
      <c r="CK190" s="428">
        <v>0</v>
      </c>
      <c r="CL190" s="428">
        <v>0</v>
      </c>
      <c r="CM190" s="428">
        <v>0</v>
      </c>
      <c r="CN190" s="428">
        <v>0</v>
      </c>
      <c r="CO190" s="428">
        <v>0</v>
      </c>
      <c r="CP190" s="428">
        <v>0</v>
      </c>
      <c r="CQ190" s="428">
        <v>0</v>
      </c>
      <c r="CR190" s="428">
        <v>0</v>
      </c>
      <c r="CS190" s="428">
        <v>0</v>
      </c>
      <c r="CT190" s="428">
        <v>0</v>
      </c>
      <c r="CU190" s="428">
        <v>0</v>
      </c>
      <c r="CV190" s="428">
        <v>0</v>
      </c>
      <c r="CW190" s="428">
        <v>0</v>
      </c>
      <c r="CX190" s="428">
        <v>0</v>
      </c>
      <c r="CY190" s="428">
        <v>0</v>
      </c>
      <c r="CZ190" s="428">
        <v>0</v>
      </c>
      <c r="DA190" s="428">
        <v>0</v>
      </c>
      <c r="DB190" s="427">
        <v>14192</v>
      </c>
    </row>
  </sheetData>
  <mergeCells count="4">
    <mergeCell ref="I1:K1"/>
    <mergeCell ref="AE1:AG1"/>
    <mergeCell ref="BO1:BQ1"/>
    <mergeCell ref="CX1:DA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colBreaks count="1" manualBreakCount="1">
    <brk id="34" max="18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zoomScale="130" zoomScaleNormal="100" zoomScaleSheetLayoutView="130" workbookViewId="0">
      <selection activeCell="L53" sqref="L53"/>
    </sheetView>
  </sheetViews>
  <sheetFormatPr defaultColWidth="10.5" defaultRowHeight="11.25" outlineLevelRow="2" x14ac:dyDescent="0.2"/>
  <cols>
    <col min="1" max="1" width="9.6640625" style="6" customWidth="1"/>
    <col min="2" max="2" width="27.6640625" style="6" customWidth="1"/>
    <col min="3" max="3" width="13.6640625" style="6" customWidth="1"/>
    <col min="4" max="4" width="7.1640625" style="6" customWidth="1"/>
    <col min="5" max="5" width="11.1640625" style="10" customWidth="1"/>
    <col min="6" max="6" width="8" style="10" customWidth="1"/>
    <col min="7" max="7" width="12.6640625" style="10" bestFit="1" customWidth="1"/>
    <col min="8" max="8" width="7.5" style="10" customWidth="1"/>
    <col min="9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590</v>
      </c>
      <c r="G1" s="383"/>
      <c r="H1" s="383"/>
    </row>
    <row r="2" spans="1:8" s="11" customFormat="1" ht="36" customHeight="1" x14ac:dyDescent="0.2">
      <c r="A2" s="385" t="s">
        <v>589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ht="22.5" x14ac:dyDescent="0.2">
      <c r="A5" s="286" t="s">
        <v>0</v>
      </c>
      <c r="B5" s="286" t="s">
        <v>1</v>
      </c>
      <c r="C5" s="232">
        <v>1484752.53</v>
      </c>
      <c r="D5" s="234">
        <v>15</v>
      </c>
      <c r="E5" s="205">
        <v>-2030.86</v>
      </c>
      <c r="F5" s="207">
        <v>0</v>
      </c>
      <c r="G5" s="205">
        <f>C5+E5</f>
        <v>1482721.67</v>
      </c>
      <c r="H5" s="207">
        <f>D5+F5</f>
        <v>15</v>
      </c>
    </row>
    <row r="6" spans="1:8" outlineLevel="2" x14ac:dyDescent="0.2">
      <c r="A6" s="208"/>
      <c r="B6" s="209" t="s">
        <v>152</v>
      </c>
      <c r="C6" s="210">
        <v>89271.32</v>
      </c>
      <c r="D6" s="211">
        <v>1</v>
      </c>
      <c r="E6" s="212"/>
      <c r="F6" s="218"/>
      <c r="G6" s="212">
        <f t="shared" ref="G6:H17" si="0">C6+E6</f>
        <v>89271.32</v>
      </c>
      <c r="H6" s="218">
        <f t="shared" si="0"/>
        <v>1</v>
      </c>
    </row>
    <row r="7" spans="1:8" outlineLevel="2" x14ac:dyDescent="0.2">
      <c r="A7" s="208"/>
      <c r="B7" s="209" t="s">
        <v>153</v>
      </c>
      <c r="C7" s="210">
        <v>42250.55</v>
      </c>
      <c r="D7" s="211">
        <v>1</v>
      </c>
      <c r="E7" s="212"/>
      <c r="F7" s="218"/>
      <c r="G7" s="212">
        <f t="shared" si="0"/>
        <v>42250.55</v>
      </c>
      <c r="H7" s="218">
        <f t="shared" si="0"/>
        <v>1</v>
      </c>
    </row>
    <row r="8" spans="1:8" outlineLevel="2" x14ac:dyDescent="0.2">
      <c r="A8" s="208"/>
      <c r="B8" s="209" t="s">
        <v>154</v>
      </c>
      <c r="C8" s="210">
        <v>150807.20000000001</v>
      </c>
      <c r="D8" s="211">
        <v>1</v>
      </c>
      <c r="E8" s="212"/>
      <c r="F8" s="218"/>
      <c r="G8" s="212">
        <f t="shared" si="0"/>
        <v>150807.20000000001</v>
      </c>
      <c r="H8" s="218">
        <f t="shared" si="0"/>
        <v>1</v>
      </c>
    </row>
    <row r="9" spans="1:8" outlineLevel="2" x14ac:dyDescent="0.2">
      <c r="A9" s="208"/>
      <c r="B9" s="209" t="s">
        <v>155</v>
      </c>
      <c r="C9" s="210">
        <v>89271.32</v>
      </c>
      <c r="D9" s="211">
        <v>1</v>
      </c>
      <c r="E9" s="212"/>
      <c r="F9" s="218"/>
      <c r="G9" s="212">
        <f t="shared" si="0"/>
        <v>89271.32</v>
      </c>
      <c r="H9" s="218">
        <f t="shared" si="0"/>
        <v>1</v>
      </c>
    </row>
    <row r="10" spans="1:8" outlineLevel="2" x14ac:dyDescent="0.2">
      <c r="A10" s="208"/>
      <c r="B10" s="209" t="s">
        <v>156</v>
      </c>
      <c r="C10" s="210">
        <v>140217.32999999999</v>
      </c>
      <c r="D10" s="211">
        <v>1</v>
      </c>
      <c r="E10" s="212"/>
      <c r="F10" s="218"/>
      <c r="G10" s="212">
        <f t="shared" si="0"/>
        <v>140217.32999999999</v>
      </c>
      <c r="H10" s="218">
        <f t="shared" si="0"/>
        <v>1</v>
      </c>
    </row>
    <row r="11" spans="1:8" outlineLevel="2" x14ac:dyDescent="0.2">
      <c r="A11" s="208"/>
      <c r="B11" s="209" t="s">
        <v>157</v>
      </c>
      <c r="C11" s="210">
        <v>89271.32</v>
      </c>
      <c r="D11" s="211">
        <v>1</v>
      </c>
      <c r="E11" s="212"/>
      <c r="F11" s="218"/>
      <c r="G11" s="212">
        <f t="shared" si="0"/>
        <v>89271.32</v>
      </c>
      <c r="H11" s="218">
        <f t="shared" si="0"/>
        <v>1</v>
      </c>
    </row>
    <row r="12" spans="1:8" outlineLevel="2" x14ac:dyDescent="0.2">
      <c r="A12" s="208"/>
      <c r="B12" s="209" t="s">
        <v>158</v>
      </c>
      <c r="C12" s="210">
        <v>98983.5</v>
      </c>
      <c r="D12" s="211">
        <v>1</v>
      </c>
      <c r="E12" s="212"/>
      <c r="F12" s="218"/>
      <c r="G12" s="212">
        <f t="shared" si="0"/>
        <v>98983.5</v>
      </c>
      <c r="H12" s="218">
        <f t="shared" si="0"/>
        <v>1</v>
      </c>
    </row>
    <row r="13" spans="1:8" outlineLevel="2" x14ac:dyDescent="0.2">
      <c r="A13" s="208"/>
      <c r="B13" s="209" t="s">
        <v>159</v>
      </c>
      <c r="C13" s="210">
        <v>42250.55</v>
      </c>
      <c r="D13" s="211">
        <v>1</v>
      </c>
      <c r="E13" s="212"/>
      <c r="F13" s="218"/>
      <c r="G13" s="212">
        <f t="shared" si="0"/>
        <v>42250.55</v>
      </c>
      <c r="H13" s="218">
        <f t="shared" si="0"/>
        <v>1</v>
      </c>
    </row>
    <row r="14" spans="1:8" outlineLevel="2" x14ac:dyDescent="0.2">
      <c r="A14" s="208"/>
      <c r="B14" s="209" t="s">
        <v>160</v>
      </c>
      <c r="C14" s="210">
        <v>155716.45000000001</v>
      </c>
      <c r="D14" s="211">
        <v>1</v>
      </c>
      <c r="E14" s="212"/>
      <c r="F14" s="218"/>
      <c r="G14" s="212">
        <f t="shared" si="0"/>
        <v>155716.45000000001</v>
      </c>
      <c r="H14" s="218">
        <f t="shared" si="0"/>
        <v>1</v>
      </c>
    </row>
    <row r="15" spans="1:8" outlineLevel="2" x14ac:dyDescent="0.2">
      <c r="A15" s="208"/>
      <c r="B15" s="209" t="s">
        <v>161</v>
      </c>
      <c r="C15" s="210">
        <v>98983.5</v>
      </c>
      <c r="D15" s="211">
        <v>1</v>
      </c>
      <c r="E15" s="212"/>
      <c r="F15" s="218"/>
      <c r="G15" s="212">
        <f t="shared" si="0"/>
        <v>98983.5</v>
      </c>
      <c r="H15" s="218">
        <f t="shared" si="0"/>
        <v>1</v>
      </c>
    </row>
    <row r="16" spans="1:8" outlineLevel="2" x14ac:dyDescent="0.2">
      <c r="A16" s="208"/>
      <c r="B16" s="209" t="s">
        <v>162</v>
      </c>
      <c r="C16" s="210">
        <v>82083.28</v>
      </c>
      <c r="D16" s="211">
        <v>1</v>
      </c>
      <c r="E16" s="212"/>
      <c r="F16" s="218"/>
      <c r="G16" s="212">
        <f t="shared" si="0"/>
        <v>82083.28</v>
      </c>
      <c r="H16" s="218">
        <f t="shared" si="0"/>
        <v>1</v>
      </c>
    </row>
    <row r="17" spans="1:8" outlineLevel="2" x14ac:dyDescent="0.2">
      <c r="A17" s="208"/>
      <c r="B17" s="209" t="s">
        <v>163</v>
      </c>
      <c r="C17" s="210">
        <v>405646.21</v>
      </c>
      <c r="D17" s="211">
        <v>4</v>
      </c>
      <c r="E17" s="212"/>
      <c r="F17" s="218"/>
      <c r="G17" s="212">
        <f t="shared" si="0"/>
        <v>405646.21</v>
      </c>
      <c r="H17" s="218">
        <f t="shared" si="0"/>
        <v>4</v>
      </c>
    </row>
    <row r="18" spans="1:8" x14ac:dyDescent="0.2">
      <c r="A18" s="286" t="s">
        <v>205</v>
      </c>
      <c r="B18" s="286" t="s">
        <v>206</v>
      </c>
      <c r="C18" s="232">
        <v>28898571.379999999</v>
      </c>
      <c r="D18" s="234">
        <v>493</v>
      </c>
      <c r="E18" s="205">
        <v>-8054.29</v>
      </c>
      <c r="F18" s="207">
        <v>0</v>
      </c>
      <c r="G18" s="205">
        <v>28890517.09</v>
      </c>
      <c r="H18" s="207">
        <v>493</v>
      </c>
    </row>
    <row r="19" spans="1:8" outlineLevel="2" x14ac:dyDescent="0.2">
      <c r="A19" s="208"/>
      <c r="B19" s="209" t="s">
        <v>152</v>
      </c>
      <c r="C19" s="210">
        <v>1296342.27</v>
      </c>
      <c r="D19" s="211">
        <v>28</v>
      </c>
      <c r="E19" s="212"/>
      <c r="F19" s="218"/>
      <c r="G19" s="212">
        <v>1296342.27</v>
      </c>
      <c r="H19" s="218">
        <v>28</v>
      </c>
    </row>
    <row r="20" spans="1:8" outlineLevel="2" x14ac:dyDescent="0.2">
      <c r="A20" s="208"/>
      <c r="B20" s="209" t="s">
        <v>153</v>
      </c>
      <c r="C20" s="210">
        <v>5621503.8099999996</v>
      </c>
      <c r="D20" s="211">
        <v>90</v>
      </c>
      <c r="E20" s="212"/>
      <c r="F20" s="218"/>
      <c r="G20" s="212">
        <v>5621503.8099999996</v>
      </c>
      <c r="H20" s="218">
        <v>90</v>
      </c>
    </row>
    <row r="21" spans="1:8" outlineLevel="2" x14ac:dyDescent="0.2">
      <c r="A21" s="208"/>
      <c r="B21" s="209" t="s">
        <v>154</v>
      </c>
      <c r="C21" s="210">
        <v>5264418.53</v>
      </c>
      <c r="D21" s="211">
        <v>90</v>
      </c>
      <c r="E21" s="212"/>
      <c r="F21" s="218"/>
      <c r="G21" s="212">
        <v>5264418.53</v>
      </c>
      <c r="H21" s="218">
        <v>90</v>
      </c>
    </row>
    <row r="22" spans="1:8" outlineLevel="2" x14ac:dyDescent="0.2">
      <c r="A22" s="208"/>
      <c r="B22" s="209" t="s">
        <v>155</v>
      </c>
      <c r="C22" s="210">
        <v>2655302.6800000002</v>
      </c>
      <c r="D22" s="211">
        <v>44</v>
      </c>
      <c r="E22" s="212"/>
      <c r="F22" s="218"/>
      <c r="G22" s="212">
        <v>2655302.6800000002</v>
      </c>
      <c r="H22" s="218">
        <v>44</v>
      </c>
    </row>
    <row r="23" spans="1:8" outlineLevel="2" x14ac:dyDescent="0.2">
      <c r="A23" s="208"/>
      <c r="B23" s="209" t="s">
        <v>156</v>
      </c>
      <c r="C23" s="210">
        <v>2655302.6800000002</v>
      </c>
      <c r="D23" s="211">
        <v>44</v>
      </c>
      <c r="E23" s="212"/>
      <c r="F23" s="218"/>
      <c r="G23" s="212">
        <v>2655302.6800000002</v>
      </c>
      <c r="H23" s="218">
        <v>44</v>
      </c>
    </row>
    <row r="24" spans="1:8" outlineLevel="2" x14ac:dyDescent="0.2">
      <c r="A24" s="208"/>
      <c r="B24" s="209" t="s">
        <v>157</v>
      </c>
      <c r="C24" s="210">
        <v>2655302.6800000002</v>
      </c>
      <c r="D24" s="211">
        <v>44</v>
      </c>
      <c r="E24" s="212"/>
      <c r="F24" s="218"/>
      <c r="G24" s="212">
        <v>2655302.6800000002</v>
      </c>
      <c r="H24" s="218">
        <v>44</v>
      </c>
    </row>
    <row r="25" spans="1:8" outlineLevel="2" x14ac:dyDescent="0.2">
      <c r="A25" s="208"/>
      <c r="B25" s="209" t="s">
        <v>158</v>
      </c>
      <c r="C25" s="210">
        <v>2424673.91</v>
      </c>
      <c r="D25" s="211">
        <v>41</v>
      </c>
      <c r="E25" s="212"/>
      <c r="F25" s="218"/>
      <c r="G25" s="212">
        <v>2424673.91</v>
      </c>
      <c r="H25" s="218">
        <v>41</v>
      </c>
    </row>
    <row r="26" spans="1:8" outlineLevel="2" x14ac:dyDescent="0.2">
      <c r="A26" s="208"/>
      <c r="B26" s="209" t="s">
        <v>159</v>
      </c>
      <c r="C26" s="210">
        <v>2347797.6</v>
      </c>
      <c r="D26" s="211">
        <v>40</v>
      </c>
      <c r="E26" s="212"/>
      <c r="F26" s="218"/>
      <c r="G26" s="212">
        <v>2347797.6</v>
      </c>
      <c r="H26" s="218">
        <v>40</v>
      </c>
    </row>
    <row r="27" spans="1:8" outlineLevel="2" x14ac:dyDescent="0.2">
      <c r="A27" s="208"/>
      <c r="B27" s="209" t="s">
        <v>160</v>
      </c>
      <c r="C27" s="210">
        <v>2347797.6</v>
      </c>
      <c r="D27" s="211">
        <v>40</v>
      </c>
      <c r="E27" s="212"/>
      <c r="F27" s="218"/>
      <c r="G27" s="212">
        <v>2347797.6</v>
      </c>
      <c r="H27" s="218">
        <v>40</v>
      </c>
    </row>
    <row r="28" spans="1:8" outlineLevel="2" x14ac:dyDescent="0.2">
      <c r="A28" s="208"/>
      <c r="B28" s="209" t="s">
        <v>161</v>
      </c>
      <c r="C28" s="210">
        <v>1630129.62</v>
      </c>
      <c r="D28" s="211">
        <v>32</v>
      </c>
      <c r="E28" s="212"/>
      <c r="F28" s="218"/>
      <c r="G28" s="212">
        <v>1630129.62</v>
      </c>
      <c r="H28" s="218">
        <v>32</v>
      </c>
    </row>
    <row r="29" spans="1:8" x14ac:dyDescent="0.2">
      <c r="A29" s="368" t="s">
        <v>100</v>
      </c>
      <c r="B29" s="368"/>
      <c r="C29" s="232">
        <v>30383323.91</v>
      </c>
      <c r="D29" s="234">
        <v>508</v>
      </c>
      <c r="E29" s="205">
        <v>-10085.15</v>
      </c>
      <c r="F29" s="207">
        <v>163</v>
      </c>
      <c r="G29" s="205">
        <v>30373238.760000002</v>
      </c>
      <c r="H29" s="207">
        <v>671</v>
      </c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46"/>
  <sheetViews>
    <sheetView view="pageBreakPreview" zoomScale="120" zoomScaleNormal="100" zoomScaleSheetLayoutView="120" workbookViewId="0">
      <selection activeCell="K39" sqref="K39"/>
    </sheetView>
  </sheetViews>
  <sheetFormatPr defaultColWidth="10.5" defaultRowHeight="11.25" outlineLevelRow="2" x14ac:dyDescent="0.2"/>
  <cols>
    <col min="1" max="1" width="10.6640625" style="6" customWidth="1"/>
    <col min="2" max="2" width="33.83203125" style="6" customWidth="1"/>
    <col min="3" max="3" width="13.33203125" style="6" customWidth="1"/>
    <col min="4" max="4" width="9.33203125" style="6" customWidth="1"/>
    <col min="5" max="5" width="13.33203125" style="200" customWidth="1"/>
    <col min="6" max="6" width="9.33203125" style="6" customWidth="1"/>
    <col min="7" max="7" width="13.1640625" style="200" customWidth="1"/>
    <col min="8" max="8" width="9.33203125" style="6" customWidth="1"/>
    <col min="9" max="16384" width="10.5" style="10"/>
  </cols>
  <sheetData>
    <row r="1" spans="1:9" ht="42.75" customHeight="1" x14ac:dyDescent="0.2">
      <c r="A1" s="10"/>
      <c r="B1" s="10"/>
      <c r="C1" s="173"/>
      <c r="D1" s="173"/>
      <c r="E1" s="174"/>
      <c r="F1" s="383" t="s">
        <v>358</v>
      </c>
      <c r="G1" s="383"/>
      <c r="H1" s="383"/>
    </row>
    <row r="2" spans="1:9" ht="36.75" customHeight="1" x14ac:dyDescent="0.2">
      <c r="A2" s="389" t="s">
        <v>357</v>
      </c>
      <c r="B2" s="389"/>
      <c r="C2" s="389"/>
      <c r="D2" s="389"/>
      <c r="E2" s="389"/>
      <c r="F2" s="389"/>
      <c r="G2" s="389"/>
      <c r="H2" s="389"/>
      <c r="I2" s="175"/>
    </row>
    <row r="3" spans="1:9" ht="31.5" customHeight="1" x14ac:dyDescent="0.2">
      <c r="A3" s="390" t="s">
        <v>101</v>
      </c>
      <c r="B3" s="392" t="s">
        <v>102</v>
      </c>
      <c r="C3" s="394" t="s">
        <v>104</v>
      </c>
      <c r="D3" s="394"/>
      <c r="E3" s="395" t="s">
        <v>105</v>
      </c>
      <c r="F3" s="395"/>
      <c r="G3" s="395" t="s">
        <v>106</v>
      </c>
      <c r="H3" s="395"/>
    </row>
    <row r="4" spans="1:9" x14ac:dyDescent="0.2">
      <c r="A4" s="391"/>
      <c r="B4" s="393"/>
      <c r="C4" s="176" t="s">
        <v>356</v>
      </c>
      <c r="D4" s="176" t="s">
        <v>151</v>
      </c>
      <c r="E4" s="285" t="s">
        <v>356</v>
      </c>
      <c r="F4" s="285" t="s">
        <v>151</v>
      </c>
      <c r="G4" s="285" t="s">
        <v>356</v>
      </c>
      <c r="H4" s="285" t="s">
        <v>151</v>
      </c>
    </row>
    <row r="5" spans="1:9" x14ac:dyDescent="0.2">
      <c r="A5" s="288" t="s">
        <v>0</v>
      </c>
      <c r="B5" s="288" t="s">
        <v>1</v>
      </c>
      <c r="C5" s="203">
        <v>17487862.68</v>
      </c>
      <c r="D5" s="217">
        <v>766</v>
      </c>
      <c r="E5" s="203">
        <v>-2009195.49</v>
      </c>
      <c r="F5" s="204">
        <v>0</v>
      </c>
      <c r="G5" s="203">
        <v>15478667.189999999</v>
      </c>
      <c r="H5" s="217">
        <v>766</v>
      </c>
    </row>
    <row r="6" spans="1:9" x14ac:dyDescent="0.2">
      <c r="A6" s="208"/>
      <c r="B6" s="209" t="s">
        <v>152</v>
      </c>
      <c r="C6" s="210">
        <v>882611.04</v>
      </c>
      <c r="D6" s="211">
        <v>67</v>
      </c>
      <c r="E6" s="210">
        <v>0</v>
      </c>
      <c r="F6" s="216">
        <v>0</v>
      </c>
      <c r="G6" s="197">
        <v>882611.04</v>
      </c>
      <c r="H6" s="199">
        <v>67</v>
      </c>
    </row>
    <row r="7" spans="1:9" x14ac:dyDescent="0.2">
      <c r="A7" s="208"/>
      <c r="B7" s="209" t="s">
        <v>153</v>
      </c>
      <c r="C7" s="210">
        <v>1004495.25</v>
      </c>
      <c r="D7" s="211">
        <v>39</v>
      </c>
      <c r="E7" s="210">
        <v>0</v>
      </c>
      <c r="F7" s="216">
        <v>0</v>
      </c>
      <c r="G7" s="197">
        <v>1004495.25</v>
      </c>
      <c r="H7" s="199">
        <v>39</v>
      </c>
    </row>
    <row r="8" spans="1:9" x14ac:dyDescent="0.2">
      <c r="A8" s="208"/>
      <c r="B8" s="209" t="s">
        <v>154</v>
      </c>
      <c r="C8" s="210">
        <v>1168324.3700000001</v>
      </c>
      <c r="D8" s="211">
        <v>57</v>
      </c>
      <c r="E8" s="210">
        <v>0</v>
      </c>
      <c r="F8" s="216">
        <v>0</v>
      </c>
      <c r="G8" s="197">
        <v>1168324.3700000001</v>
      </c>
      <c r="H8" s="199">
        <v>57</v>
      </c>
    </row>
    <row r="9" spans="1:9" x14ac:dyDescent="0.2">
      <c r="A9" s="208"/>
      <c r="B9" s="209" t="s">
        <v>155</v>
      </c>
      <c r="C9" s="210">
        <v>1648069</v>
      </c>
      <c r="D9" s="211">
        <v>67</v>
      </c>
      <c r="E9" s="210">
        <v>0</v>
      </c>
      <c r="F9" s="216">
        <v>0</v>
      </c>
      <c r="G9" s="197">
        <v>1648069</v>
      </c>
      <c r="H9" s="199">
        <v>67</v>
      </c>
    </row>
    <row r="10" spans="1:9" x14ac:dyDescent="0.2">
      <c r="A10" s="208"/>
      <c r="B10" s="209" t="s">
        <v>156</v>
      </c>
      <c r="C10" s="210">
        <v>1376460.43</v>
      </c>
      <c r="D10" s="211">
        <v>67</v>
      </c>
      <c r="E10" s="210">
        <v>0</v>
      </c>
      <c r="F10" s="216">
        <v>0</v>
      </c>
      <c r="G10" s="197">
        <v>1376460.43</v>
      </c>
      <c r="H10" s="199">
        <v>67</v>
      </c>
    </row>
    <row r="11" spans="1:9" x14ac:dyDescent="0.2">
      <c r="A11" s="208"/>
      <c r="B11" s="209" t="s">
        <v>157</v>
      </c>
      <c r="C11" s="210">
        <v>1257647.8400000001</v>
      </c>
      <c r="D11" s="211">
        <v>67</v>
      </c>
      <c r="E11" s="210">
        <v>0</v>
      </c>
      <c r="F11" s="216">
        <v>0</v>
      </c>
      <c r="G11" s="197">
        <v>1257647.8400000001</v>
      </c>
      <c r="H11" s="199">
        <v>67</v>
      </c>
    </row>
    <row r="12" spans="1:9" x14ac:dyDescent="0.2">
      <c r="A12" s="208"/>
      <c r="B12" s="209" t="s">
        <v>158</v>
      </c>
      <c r="C12" s="210">
        <v>1408926.67</v>
      </c>
      <c r="D12" s="211">
        <v>67</v>
      </c>
      <c r="E12" s="210">
        <v>0</v>
      </c>
      <c r="F12" s="216">
        <v>0</v>
      </c>
      <c r="G12" s="197">
        <v>1408926.67</v>
      </c>
      <c r="H12" s="199">
        <v>67</v>
      </c>
    </row>
    <row r="13" spans="1:9" x14ac:dyDescent="0.2">
      <c r="A13" s="208"/>
      <c r="B13" s="209" t="s">
        <v>159</v>
      </c>
      <c r="C13" s="210">
        <v>1264671.3600000001</v>
      </c>
      <c r="D13" s="211">
        <v>67</v>
      </c>
      <c r="E13" s="210">
        <v>-171962.37</v>
      </c>
      <c r="F13" s="216">
        <v>0</v>
      </c>
      <c r="G13" s="197">
        <v>1092708.99</v>
      </c>
      <c r="H13" s="199">
        <v>67</v>
      </c>
    </row>
    <row r="14" spans="1:9" x14ac:dyDescent="0.2">
      <c r="A14" s="208"/>
      <c r="B14" s="209" t="s">
        <v>160</v>
      </c>
      <c r="C14" s="210">
        <v>1869164.66</v>
      </c>
      <c r="D14" s="211">
        <v>67</v>
      </c>
      <c r="E14" s="210">
        <v>-175624.28</v>
      </c>
      <c r="F14" s="216">
        <v>0</v>
      </c>
      <c r="G14" s="197">
        <v>1693540.38</v>
      </c>
      <c r="H14" s="199">
        <v>67</v>
      </c>
    </row>
    <row r="15" spans="1:9" x14ac:dyDescent="0.2">
      <c r="A15" s="208"/>
      <c r="B15" s="209" t="s">
        <v>161</v>
      </c>
      <c r="C15" s="210">
        <v>1869164.66</v>
      </c>
      <c r="D15" s="211">
        <v>67</v>
      </c>
      <c r="E15" s="210">
        <v>-152768.34</v>
      </c>
      <c r="F15" s="216">
        <v>0</v>
      </c>
      <c r="G15" s="197">
        <v>1716396.32</v>
      </c>
      <c r="H15" s="199">
        <v>67</v>
      </c>
    </row>
    <row r="16" spans="1:9" outlineLevel="2" x14ac:dyDescent="0.2">
      <c r="A16" s="208"/>
      <c r="B16" s="209" t="s">
        <v>162</v>
      </c>
      <c r="C16" s="210">
        <v>1869164.66</v>
      </c>
      <c r="D16" s="211">
        <v>67</v>
      </c>
      <c r="E16" s="210">
        <v>-749733.35</v>
      </c>
      <c r="F16" s="216">
        <v>0</v>
      </c>
      <c r="G16" s="197">
        <v>1119431.31</v>
      </c>
      <c r="H16" s="199">
        <v>67</v>
      </c>
    </row>
    <row r="17" spans="1:8" outlineLevel="2" x14ac:dyDescent="0.2">
      <c r="A17" s="208"/>
      <c r="B17" s="209" t="s">
        <v>163</v>
      </c>
      <c r="C17" s="210">
        <v>1869162.74</v>
      </c>
      <c r="D17" s="211">
        <v>67</v>
      </c>
      <c r="E17" s="210">
        <v>-759107.15</v>
      </c>
      <c r="F17" s="216">
        <v>0</v>
      </c>
      <c r="G17" s="197">
        <v>1110055.5900000001</v>
      </c>
      <c r="H17" s="199">
        <v>67</v>
      </c>
    </row>
    <row r="18" spans="1:8" x14ac:dyDescent="0.2">
      <c r="A18" s="288" t="s">
        <v>2</v>
      </c>
      <c r="B18" s="288" t="s">
        <v>3</v>
      </c>
      <c r="C18" s="203">
        <v>6029995.4199999999</v>
      </c>
      <c r="D18" s="217">
        <v>191</v>
      </c>
      <c r="E18" s="203">
        <v>-117269.1</v>
      </c>
      <c r="F18" s="204">
        <v>0</v>
      </c>
      <c r="G18" s="203">
        <v>5912726.3200000003</v>
      </c>
      <c r="H18" s="217">
        <f>D18</f>
        <v>191</v>
      </c>
    </row>
    <row r="19" spans="1:8" x14ac:dyDescent="0.2">
      <c r="A19" s="208"/>
      <c r="B19" s="209" t="s">
        <v>152</v>
      </c>
      <c r="C19" s="210">
        <v>368618.69</v>
      </c>
      <c r="D19" s="211">
        <v>11</v>
      </c>
      <c r="E19" s="210">
        <v>0</v>
      </c>
      <c r="F19" s="216">
        <v>0</v>
      </c>
      <c r="G19" s="197">
        <v>368618.69</v>
      </c>
      <c r="H19" s="199">
        <f t="shared" ref="H19:H28" si="0">D19</f>
        <v>11</v>
      </c>
    </row>
    <row r="20" spans="1:8" x14ac:dyDescent="0.2">
      <c r="A20" s="208"/>
      <c r="B20" s="209" t="s">
        <v>153</v>
      </c>
      <c r="C20" s="210">
        <v>170152.62</v>
      </c>
      <c r="D20" s="211">
        <v>7</v>
      </c>
      <c r="E20" s="210">
        <v>0</v>
      </c>
      <c r="F20" s="216">
        <v>0</v>
      </c>
      <c r="G20" s="197">
        <v>170152.62</v>
      </c>
      <c r="H20" s="199">
        <f t="shared" si="0"/>
        <v>7</v>
      </c>
    </row>
    <row r="21" spans="1:8" x14ac:dyDescent="0.2">
      <c r="A21" s="208"/>
      <c r="B21" s="209" t="s">
        <v>154</v>
      </c>
      <c r="C21" s="210">
        <v>999565.69</v>
      </c>
      <c r="D21" s="211">
        <v>31</v>
      </c>
      <c r="E21" s="210">
        <v>0</v>
      </c>
      <c r="F21" s="216">
        <v>0</v>
      </c>
      <c r="G21" s="197">
        <v>999565.69</v>
      </c>
      <c r="H21" s="199">
        <f t="shared" si="0"/>
        <v>31</v>
      </c>
    </row>
    <row r="22" spans="1:8" x14ac:dyDescent="0.2">
      <c r="A22" s="208"/>
      <c r="B22" s="209" t="s">
        <v>155</v>
      </c>
      <c r="C22" s="210">
        <v>812474.09</v>
      </c>
      <c r="D22" s="211">
        <v>25</v>
      </c>
      <c r="E22" s="210">
        <v>0</v>
      </c>
      <c r="F22" s="216">
        <v>0</v>
      </c>
      <c r="G22" s="197">
        <v>812474.09</v>
      </c>
      <c r="H22" s="199">
        <f t="shared" si="0"/>
        <v>25</v>
      </c>
    </row>
    <row r="23" spans="1:8" x14ac:dyDescent="0.2">
      <c r="A23" s="208"/>
      <c r="B23" s="209" t="s">
        <v>156</v>
      </c>
      <c r="C23" s="210">
        <v>397635.14</v>
      </c>
      <c r="D23" s="211">
        <v>15</v>
      </c>
      <c r="E23" s="210">
        <v>0</v>
      </c>
      <c r="F23" s="216">
        <v>0</v>
      </c>
      <c r="G23" s="197">
        <v>397635.14</v>
      </c>
      <c r="H23" s="199">
        <f t="shared" si="0"/>
        <v>15</v>
      </c>
    </row>
    <row r="24" spans="1:8" x14ac:dyDescent="0.2">
      <c r="A24" s="208"/>
      <c r="B24" s="209" t="s">
        <v>157</v>
      </c>
      <c r="C24" s="210">
        <v>259256.69</v>
      </c>
      <c r="D24" s="211">
        <v>8</v>
      </c>
      <c r="E24" s="210">
        <v>0</v>
      </c>
      <c r="F24" s="216">
        <v>0</v>
      </c>
      <c r="G24" s="197">
        <v>259256.69</v>
      </c>
      <c r="H24" s="199">
        <f t="shared" si="0"/>
        <v>8</v>
      </c>
    </row>
    <row r="25" spans="1:8" x14ac:dyDescent="0.2">
      <c r="A25" s="208"/>
      <c r="B25" s="209" t="s">
        <v>158</v>
      </c>
      <c r="C25" s="210">
        <v>764158.45</v>
      </c>
      <c r="D25" s="211">
        <v>22</v>
      </c>
      <c r="E25" s="210">
        <v>0</v>
      </c>
      <c r="F25" s="216">
        <v>0</v>
      </c>
      <c r="G25" s="197">
        <v>764158.45</v>
      </c>
      <c r="H25" s="199">
        <f t="shared" si="0"/>
        <v>22</v>
      </c>
    </row>
    <row r="26" spans="1:8" x14ac:dyDescent="0.2">
      <c r="A26" s="208"/>
      <c r="B26" s="209" t="s">
        <v>159</v>
      </c>
      <c r="C26" s="210">
        <v>494929.43</v>
      </c>
      <c r="D26" s="211">
        <v>13</v>
      </c>
      <c r="E26" s="210">
        <v>0</v>
      </c>
      <c r="F26" s="216">
        <v>0</v>
      </c>
      <c r="G26" s="197">
        <v>494929.43</v>
      </c>
      <c r="H26" s="199">
        <f t="shared" si="0"/>
        <v>13</v>
      </c>
    </row>
    <row r="27" spans="1:8" x14ac:dyDescent="0.2">
      <c r="A27" s="208"/>
      <c r="B27" s="209" t="s">
        <v>160</v>
      </c>
      <c r="C27" s="210">
        <v>192146.84</v>
      </c>
      <c r="D27" s="211">
        <v>14</v>
      </c>
      <c r="E27" s="210">
        <v>0</v>
      </c>
      <c r="F27" s="216">
        <v>0</v>
      </c>
      <c r="G27" s="197">
        <v>192146.84</v>
      </c>
      <c r="H27" s="199">
        <f t="shared" si="0"/>
        <v>14</v>
      </c>
    </row>
    <row r="28" spans="1:8" x14ac:dyDescent="0.2">
      <c r="A28" s="208"/>
      <c r="B28" s="209" t="s">
        <v>161</v>
      </c>
      <c r="C28" s="210">
        <v>566058.54</v>
      </c>
      <c r="D28" s="211">
        <v>14</v>
      </c>
      <c r="E28" s="210">
        <v>0</v>
      </c>
      <c r="F28" s="216">
        <v>0</v>
      </c>
      <c r="G28" s="197">
        <v>566058.54</v>
      </c>
      <c r="H28" s="199">
        <f t="shared" si="0"/>
        <v>14</v>
      </c>
    </row>
    <row r="29" spans="1:8" x14ac:dyDescent="0.2">
      <c r="A29" s="208"/>
      <c r="B29" s="209" t="s">
        <v>162</v>
      </c>
      <c r="C29" s="210">
        <v>502499.2</v>
      </c>
      <c r="D29" s="211">
        <v>15</v>
      </c>
      <c r="E29" s="210">
        <v>-117269.1</v>
      </c>
      <c r="F29" s="216">
        <v>-4</v>
      </c>
      <c r="G29" s="197">
        <v>385230.1</v>
      </c>
      <c r="H29" s="199">
        <v>11</v>
      </c>
    </row>
    <row r="30" spans="1:8" outlineLevel="2" x14ac:dyDescent="0.2">
      <c r="A30" s="208"/>
      <c r="B30" s="209" t="s">
        <v>163</v>
      </c>
      <c r="C30" s="210">
        <v>502500.04</v>
      </c>
      <c r="D30" s="211">
        <v>16</v>
      </c>
      <c r="E30" s="210">
        <v>0</v>
      </c>
      <c r="F30" s="216">
        <v>4</v>
      </c>
      <c r="G30" s="197">
        <v>502500.04</v>
      </c>
      <c r="H30" s="199">
        <v>20</v>
      </c>
    </row>
    <row r="31" spans="1:8" x14ac:dyDescent="0.2">
      <c r="A31" s="288" t="s">
        <v>6</v>
      </c>
      <c r="B31" s="288" t="s">
        <v>7</v>
      </c>
      <c r="C31" s="203">
        <v>10240611.9</v>
      </c>
      <c r="D31" s="217">
        <v>267</v>
      </c>
      <c r="E31" s="203">
        <v>-346196.22</v>
      </c>
      <c r="F31" s="204">
        <v>0</v>
      </c>
      <c r="G31" s="203">
        <v>9894415.6799999997</v>
      </c>
      <c r="H31" s="217">
        <v>267</v>
      </c>
    </row>
    <row r="32" spans="1:8" outlineLevel="2" x14ac:dyDescent="0.2">
      <c r="A32" s="208"/>
      <c r="B32" s="209" t="s">
        <v>152</v>
      </c>
      <c r="C32" s="210">
        <v>232051.45</v>
      </c>
      <c r="D32" s="211">
        <v>8</v>
      </c>
      <c r="E32" s="210">
        <v>0</v>
      </c>
      <c r="F32" s="216">
        <v>0</v>
      </c>
      <c r="G32" s="197">
        <v>232051.45</v>
      </c>
      <c r="H32" s="199">
        <f>D32+F32</f>
        <v>8</v>
      </c>
    </row>
    <row r="33" spans="1:8" x14ac:dyDescent="0.2">
      <c r="A33" s="208"/>
      <c r="B33" s="209" t="s">
        <v>153</v>
      </c>
      <c r="C33" s="210">
        <v>635326.26</v>
      </c>
      <c r="D33" s="211">
        <v>20</v>
      </c>
      <c r="E33" s="210">
        <v>0</v>
      </c>
      <c r="F33" s="216">
        <v>0</v>
      </c>
      <c r="G33" s="197">
        <v>635326.26</v>
      </c>
      <c r="H33" s="199">
        <f t="shared" ref="H33:H43" si="1">D33+F33</f>
        <v>20</v>
      </c>
    </row>
    <row r="34" spans="1:8" x14ac:dyDescent="0.2">
      <c r="A34" s="208"/>
      <c r="B34" s="209" t="s">
        <v>154</v>
      </c>
      <c r="C34" s="210">
        <v>966624.48</v>
      </c>
      <c r="D34" s="211">
        <v>23</v>
      </c>
      <c r="E34" s="210">
        <v>0</v>
      </c>
      <c r="F34" s="216">
        <v>0</v>
      </c>
      <c r="G34" s="197">
        <v>966624.48</v>
      </c>
      <c r="H34" s="199">
        <f t="shared" si="1"/>
        <v>23</v>
      </c>
    </row>
    <row r="35" spans="1:8" x14ac:dyDescent="0.2">
      <c r="A35" s="208"/>
      <c r="B35" s="209" t="s">
        <v>155</v>
      </c>
      <c r="C35" s="210">
        <v>1000920.6</v>
      </c>
      <c r="D35" s="211">
        <v>27</v>
      </c>
      <c r="E35" s="210">
        <v>0</v>
      </c>
      <c r="F35" s="216">
        <v>0</v>
      </c>
      <c r="G35" s="197">
        <v>1000920.6</v>
      </c>
      <c r="H35" s="199">
        <f t="shared" si="1"/>
        <v>27</v>
      </c>
    </row>
    <row r="36" spans="1:8" x14ac:dyDescent="0.2">
      <c r="A36" s="208"/>
      <c r="B36" s="209" t="s">
        <v>156</v>
      </c>
      <c r="C36" s="210">
        <v>1018703.81</v>
      </c>
      <c r="D36" s="211">
        <v>27</v>
      </c>
      <c r="E36" s="210">
        <v>0</v>
      </c>
      <c r="F36" s="216">
        <v>0</v>
      </c>
      <c r="G36" s="197">
        <v>1018703.81</v>
      </c>
      <c r="H36" s="199">
        <f t="shared" si="1"/>
        <v>27</v>
      </c>
    </row>
    <row r="37" spans="1:8" x14ac:dyDescent="0.2">
      <c r="A37" s="208"/>
      <c r="B37" s="209" t="s">
        <v>157</v>
      </c>
      <c r="C37" s="210">
        <v>809383.84</v>
      </c>
      <c r="D37" s="211">
        <v>19</v>
      </c>
      <c r="E37" s="210">
        <v>0</v>
      </c>
      <c r="F37" s="216">
        <v>0</v>
      </c>
      <c r="G37" s="197">
        <v>809383.84</v>
      </c>
      <c r="H37" s="199">
        <f t="shared" si="1"/>
        <v>19</v>
      </c>
    </row>
    <row r="38" spans="1:8" x14ac:dyDescent="0.2">
      <c r="A38" s="208"/>
      <c r="B38" s="209" t="s">
        <v>158</v>
      </c>
      <c r="C38" s="210">
        <v>1065237.51</v>
      </c>
      <c r="D38" s="211">
        <v>26</v>
      </c>
      <c r="E38" s="210">
        <v>0</v>
      </c>
      <c r="F38" s="216">
        <v>0</v>
      </c>
      <c r="G38" s="197">
        <v>1065237.51</v>
      </c>
      <c r="H38" s="199">
        <f t="shared" si="1"/>
        <v>26</v>
      </c>
    </row>
    <row r="39" spans="1:8" x14ac:dyDescent="0.2">
      <c r="A39" s="208"/>
      <c r="B39" s="209" t="s">
        <v>159</v>
      </c>
      <c r="C39" s="210">
        <v>1114008.32</v>
      </c>
      <c r="D39" s="211">
        <v>23</v>
      </c>
      <c r="E39" s="210">
        <v>0</v>
      </c>
      <c r="F39" s="216">
        <v>0</v>
      </c>
      <c r="G39" s="197">
        <v>1114008.32</v>
      </c>
      <c r="H39" s="199">
        <f t="shared" si="1"/>
        <v>23</v>
      </c>
    </row>
    <row r="40" spans="1:8" x14ac:dyDescent="0.2">
      <c r="A40" s="208"/>
      <c r="B40" s="209" t="s">
        <v>160</v>
      </c>
      <c r="C40" s="210">
        <v>800087.82</v>
      </c>
      <c r="D40" s="211">
        <v>23</v>
      </c>
      <c r="E40" s="210">
        <v>0</v>
      </c>
      <c r="F40" s="216">
        <v>0</v>
      </c>
      <c r="G40" s="197">
        <v>800087.82</v>
      </c>
      <c r="H40" s="199">
        <f t="shared" si="1"/>
        <v>23</v>
      </c>
    </row>
    <row r="41" spans="1:8" x14ac:dyDescent="0.2">
      <c r="A41" s="208"/>
      <c r="B41" s="209" t="s">
        <v>161</v>
      </c>
      <c r="C41" s="210">
        <v>891499.16</v>
      </c>
      <c r="D41" s="211">
        <v>23</v>
      </c>
      <c r="E41" s="210">
        <v>0</v>
      </c>
      <c r="F41" s="216">
        <v>0</v>
      </c>
      <c r="G41" s="197">
        <v>891499.16</v>
      </c>
      <c r="H41" s="199">
        <f t="shared" si="1"/>
        <v>23</v>
      </c>
    </row>
    <row r="42" spans="1:8" x14ac:dyDescent="0.2">
      <c r="A42" s="208"/>
      <c r="B42" s="209" t="s">
        <v>162</v>
      </c>
      <c r="C42" s="210">
        <v>853384.58</v>
      </c>
      <c r="D42" s="211">
        <v>23</v>
      </c>
      <c r="E42" s="210">
        <v>-247046.17</v>
      </c>
      <c r="F42" s="216">
        <v>0</v>
      </c>
      <c r="G42" s="197">
        <v>606338.41</v>
      </c>
      <c r="H42" s="199">
        <f t="shared" si="1"/>
        <v>23</v>
      </c>
    </row>
    <row r="43" spans="1:8" x14ac:dyDescent="0.2">
      <c r="A43" s="208"/>
      <c r="B43" s="209" t="s">
        <v>163</v>
      </c>
      <c r="C43" s="210">
        <v>853384.07</v>
      </c>
      <c r="D43" s="211">
        <v>25</v>
      </c>
      <c r="E43" s="210">
        <v>-99150.05</v>
      </c>
      <c r="F43" s="216">
        <v>0</v>
      </c>
      <c r="G43" s="197">
        <v>754234.02</v>
      </c>
      <c r="H43" s="199">
        <f t="shared" si="1"/>
        <v>25</v>
      </c>
    </row>
    <row r="44" spans="1:8" x14ac:dyDescent="0.2">
      <c r="A44" s="388" t="s">
        <v>100</v>
      </c>
      <c r="B44" s="388"/>
      <c r="C44" s="261">
        <v>33758470</v>
      </c>
      <c r="D44" s="262">
        <v>1224</v>
      </c>
      <c r="E44" s="261">
        <v>-2472660.81</v>
      </c>
      <c r="F44" s="262">
        <v>0</v>
      </c>
      <c r="G44" s="261">
        <v>31285809.190000001</v>
      </c>
      <c r="H44" s="262">
        <v>1224</v>
      </c>
    </row>
    <row r="45" spans="1:8" x14ac:dyDescent="0.2">
      <c r="A45" s="312"/>
      <c r="B45" s="312" t="s">
        <v>110</v>
      </c>
      <c r="C45" s="313">
        <v>67883732</v>
      </c>
      <c r="D45" s="314">
        <v>14192</v>
      </c>
      <c r="E45" s="313">
        <v>-8534169.7799999993</v>
      </c>
      <c r="F45" s="314">
        <v>0</v>
      </c>
      <c r="G45" s="313">
        <f>C45+E45</f>
        <v>59349562.219999999</v>
      </c>
      <c r="H45" s="315">
        <f>D45+F45</f>
        <v>14192</v>
      </c>
    </row>
    <row r="46" spans="1:8" x14ac:dyDescent="0.2">
      <c r="A46" s="316"/>
      <c r="B46" s="359" t="s">
        <v>209</v>
      </c>
      <c r="C46" s="317">
        <f>C44+C45</f>
        <v>101642202</v>
      </c>
      <c r="D46" s="318">
        <f>D44+D45</f>
        <v>15416</v>
      </c>
      <c r="E46" s="317">
        <f t="shared" ref="E46:H46" si="2">E44+E45</f>
        <v>-11006830.59</v>
      </c>
      <c r="F46" s="318">
        <f t="shared" si="2"/>
        <v>0</v>
      </c>
      <c r="G46" s="317">
        <f t="shared" si="2"/>
        <v>90635371.409999996</v>
      </c>
      <c r="H46" s="318">
        <f t="shared" si="2"/>
        <v>15416</v>
      </c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H56"/>
  <sheetViews>
    <sheetView view="pageBreakPreview" zoomScale="140" zoomScaleNormal="100" zoomScaleSheetLayoutView="140" workbookViewId="0">
      <selection activeCell="P48" sqref="O47:P48"/>
    </sheetView>
  </sheetViews>
  <sheetFormatPr defaultColWidth="10.5" defaultRowHeight="10.5" customHeight="1" outlineLevelRow="2" x14ac:dyDescent="0.2"/>
  <cols>
    <col min="1" max="1" width="10.6640625" style="6" customWidth="1"/>
    <col min="2" max="2" width="33.83203125" style="6" customWidth="1"/>
    <col min="3" max="3" width="17.5" style="6" customWidth="1"/>
    <col min="4" max="4" width="8.83203125" style="6" customWidth="1"/>
    <col min="5" max="5" width="14" style="200" customWidth="1"/>
    <col min="6" max="6" width="8.83203125" style="6" customWidth="1"/>
    <col min="7" max="7" width="15.33203125" style="201" customWidth="1"/>
    <col min="8" max="8" width="8.83203125" style="16" customWidth="1"/>
    <col min="9" max="11" width="10.5" style="10"/>
    <col min="12" max="12" width="10.5" style="10" customWidth="1"/>
    <col min="13" max="13" width="10.5" style="10"/>
    <col min="14" max="14" width="10.5" style="10" customWidth="1"/>
    <col min="15" max="15" width="10.5" style="10"/>
    <col min="16" max="16" width="10.5" style="10" customWidth="1"/>
    <col min="17" max="16384" width="10.5" style="10"/>
  </cols>
  <sheetData>
    <row r="1" spans="1:8" s="172" customFormat="1" ht="52.5" customHeight="1" x14ac:dyDescent="0.25">
      <c r="A1" s="171"/>
      <c r="B1" s="171"/>
      <c r="C1" s="171"/>
      <c r="D1" s="171"/>
      <c r="F1" s="383" t="s">
        <v>359</v>
      </c>
      <c r="G1" s="383"/>
      <c r="H1" s="383"/>
    </row>
    <row r="2" spans="1:8" s="11" customFormat="1" ht="36" customHeight="1" x14ac:dyDescent="0.2">
      <c r="A2" s="385" t="s">
        <v>355</v>
      </c>
      <c r="B2" s="385"/>
      <c r="C2" s="385"/>
      <c r="D2" s="385"/>
      <c r="E2" s="385"/>
      <c r="F2" s="385"/>
      <c r="G2" s="385"/>
      <c r="H2" s="385"/>
    </row>
    <row r="3" spans="1:8" s="12" customFormat="1" ht="26.25" customHeight="1" x14ac:dyDescent="0.2">
      <c r="A3" s="386" t="s">
        <v>101</v>
      </c>
      <c r="B3" s="387" t="s">
        <v>332</v>
      </c>
      <c r="C3" s="373" t="s">
        <v>104</v>
      </c>
      <c r="D3" s="373"/>
      <c r="E3" s="374" t="s">
        <v>105</v>
      </c>
      <c r="F3" s="374"/>
      <c r="G3" s="373" t="s">
        <v>106</v>
      </c>
      <c r="H3" s="373"/>
    </row>
    <row r="4" spans="1:8" s="12" customFormat="1" ht="15.75" customHeight="1" x14ac:dyDescent="0.2">
      <c r="A4" s="386"/>
      <c r="B4" s="387"/>
      <c r="C4" s="13" t="s">
        <v>107</v>
      </c>
      <c r="D4" s="13" t="s">
        <v>151</v>
      </c>
      <c r="E4" s="13" t="s">
        <v>107</v>
      </c>
      <c r="F4" s="13" t="s">
        <v>151</v>
      </c>
      <c r="G4" s="13" t="s">
        <v>107</v>
      </c>
      <c r="H4" s="13" t="s">
        <v>151</v>
      </c>
    </row>
    <row r="5" spans="1:8" ht="10.5" customHeight="1" x14ac:dyDescent="0.2">
      <c r="A5" s="348" t="s">
        <v>0</v>
      </c>
      <c r="B5" s="348" t="s">
        <v>1</v>
      </c>
      <c r="C5" s="349">
        <v>93459612.090000004</v>
      </c>
      <c r="D5" s="350">
        <v>500</v>
      </c>
      <c r="E5" s="351">
        <v>-87300.86</v>
      </c>
      <c r="F5" s="351">
        <v>-3</v>
      </c>
      <c r="G5" s="351">
        <v>93372311.230000004</v>
      </c>
      <c r="H5" s="352">
        <v>497</v>
      </c>
    </row>
    <row r="6" spans="1:8" ht="10.5" customHeight="1" outlineLevel="2" x14ac:dyDescent="0.2">
      <c r="A6" s="358"/>
      <c r="B6" s="353" t="s">
        <v>152</v>
      </c>
      <c r="C6" s="354">
        <v>781990.1</v>
      </c>
      <c r="D6" s="355">
        <v>41</v>
      </c>
      <c r="E6" s="356"/>
      <c r="F6" s="356"/>
      <c r="G6" s="356">
        <v>781990.1</v>
      </c>
      <c r="H6" s="357">
        <v>41</v>
      </c>
    </row>
    <row r="7" spans="1:8" ht="10.5" customHeight="1" outlineLevel="2" x14ac:dyDescent="0.2">
      <c r="A7" s="358"/>
      <c r="B7" s="353" t="s">
        <v>153</v>
      </c>
      <c r="C7" s="354">
        <v>8283633.0899999999</v>
      </c>
      <c r="D7" s="355">
        <v>41</v>
      </c>
      <c r="E7" s="356">
        <v>-6019977.5199999996</v>
      </c>
      <c r="F7" s="356"/>
      <c r="G7" s="356">
        <v>2263655.5699999998</v>
      </c>
      <c r="H7" s="357">
        <v>41</v>
      </c>
    </row>
    <row r="8" spans="1:8" ht="10.5" customHeight="1" outlineLevel="2" x14ac:dyDescent="0.2">
      <c r="A8" s="358"/>
      <c r="B8" s="353" t="s">
        <v>154</v>
      </c>
      <c r="C8" s="354">
        <v>8283633.0899999999</v>
      </c>
      <c r="D8" s="355">
        <v>41</v>
      </c>
      <c r="E8" s="356">
        <v>4680939.72</v>
      </c>
      <c r="F8" s="356"/>
      <c r="G8" s="356">
        <v>12964572.810000001</v>
      </c>
      <c r="H8" s="357">
        <v>41</v>
      </c>
    </row>
    <row r="9" spans="1:8" ht="10.5" customHeight="1" outlineLevel="2" x14ac:dyDescent="0.2">
      <c r="A9" s="358"/>
      <c r="B9" s="353" t="s">
        <v>155</v>
      </c>
      <c r="C9" s="354">
        <v>8283633.0899999999</v>
      </c>
      <c r="D9" s="355">
        <v>41</v>
      </c>
      <c r="E9" s="356">
        <v>1141405.55</v>
      </c>
      <c r="F9" s="356"/>
      <c r="G9" s="356">
        <v>9425038.6400000006</v>
      </c>
      <c r="H9" s="357">
        <v>41</v>
      </c>
    </row>
    <row r="10" spans="1:8" ht="10.5" customHeight="1" outlineLevel="2" x14ac:dyDescent="0.2">
      <c r="A10" s="358"/>
      <c r="B10" s="353" t="s">
        <v>156</v>
      </c>
      <c r="C10" s="354">
        <v>8283633.0899999999</v>
      </c>
      <c r="D10" s="355">
        <v>41</v>
      </c>
      <c r="E10" s="356">
        <v>16386.13</v>
      </c>
      <c r="F10" s="356"/>
      <c r="G10" s="356">
        <v>8300019.2199999997</v>
      </c>
      <c r="H10" s="357">
        <v>41</v>
      </c>
    </row>
    <row r="11" spans="1:8" ht="10.5" customHeight="1" outlineLevel="2" x14ac:dyDescent="0.2">
      <c r="A11" s="358"/>
      <c r="B11" s="353" t="s">
        <v>157</v>
      </c>
      <c r="C11" s="354">
        <v>8283633.0899999999</v>
      </c>
      <c r="D11" s="355">
        <v>41</v>
      </c>
      <c r="E11" s="356">
        <v>112471.2</v>
      </c>
      <c r="F11" s="356"/>
      <c r="G11" s="356">
        <v>8396104.2899999991</v>
      </c>
      <c r="H11" s="357">
        <v>41</v>
      </c>
    </row>
    <row r="12" spans="1:8" ht="10.5" customHeight="1" outlineLevel="2" x14ac:dyDescent="0.2">
      <c r="A12" s="358"/>
      <c r="B12" s="353" t="s">
        <v>158</v>
      </c>
      <c r="C12" s="354">
        <v>8283633.0899999999</v>
      </c>
      <c r="D12" s="355">
        <v>41</v>
      </c>
      <c r="E12" s="356">
        <v>-998777.91</v>
      </c>
      <c r="F12" s="356"/>
      <c r="G12" s="356">
        <v>7284855.1799999997</v>
      </c>
      <c r="H12" s="357">
        <v>41</v>
      </c>
    </row>
    <row r="13" spans="1:8" ht="10.5" customHeight="1" outlineLevel="2" x14ac:dyDescent="0.2">
      <c r="A13" s="358"/>
      <c r="B13" s="353" t="s">
        <v>159</v>
      </c>
      <c r="C13" s="354">
        <v>8283633.0899999999</v>
      </c>
      <c r="D13" s="355">
        <v>41</v>
      </c>
      <c r="E13" s="356">
        <v>-257945.16</v>
      </c>
      <c r="F13" s="356"/>
      <c r="G13" s="356">
        <v>8025687.9299999997</v>
      </c>
      <c r="H13" s="357">
        <v>41</v>
      </c>
    </row>
    <row r="14" spans="1:8" ht="10.5" customHeight="1" outlineLevel="2" x14ac:dyDescent="0.2">
      <c r="A14" s="358"/>
      <c r="B14" s="353" t="s">
        <v>160</v>
      </c>
      <c r="C14" s="354">
        <v>8283633.0899999999</v>
      </c>
      <c r="D14" s="355">
        <v>41</v>
      </c>
      <c r="E14" s="356">
        <v>1182562.93</v>
      </c>
      <c r="F14" s="356"/>
      <c r="G14" s="356">
        <v>9466196.0199999996</v>
      </c>
      <c r="H14" s="357">
        <v>41</v>
      </c>
    </row>
    <row r="15" spans="1:8" ht="10.5" customHeight="1" outlineLevel="2" x14ac:dyDescent="0.2">
      <c r="A15" s="358"/>
      <c r="B15" s="353" t="s">
        <v>161</v>
      </c>
      <c r="C15" s="354">
        <v>8283633.0899999999</v>
      </c>
      <c r="D15" s="355">
        <v>41</v>
      </c>
      <c r="E15" s="356">
        <v>-2192341.75</v>
      </c>
      <c r="F15" s="356"/>
      <c r="G15" s="356">
        <v>6091291.3399999999</v>
      </c>
      <c r="H15" s="357">
        <v>41</v>
      </c>
    </row>
    <row r="16" spans="1:8" ht="10.5" customHeight="1" outlineLevel="2" x14ac:dyDescent="0.2">
      <c r="A16" s="358"/>
      <c r="B16" s="353" t="s">
        <v>162</v>
      </c>
      <c r="C16" s="354">
        <v>8283633.0899999999</v>
      </c>
      <c r="D16" s="355">
        <v>41</v>
      </c>
      <c r="E16" s="356">
        <v>-2110026.9900000002</v>
      </c>
      <c r="F16" s="356">
        <v>-3</v>
      </c>
      <c r="G16" s="356">
        <v>6173606.0999999996</v>
      </c>
      <c r="H16" s="357">
        <v>38</v>
      </c>
    </row>
    <row r="17" spans="1:8" ht="10.5" customHeight="1" outlineLevel="2" x14ac:dyDescent="0.2">
      <c r="A17" s="358"/>
      <c r="B17" s="353" t="s">
        <v>163</v>
      </c>
      <c r="C17" s="354">
        <v>9841291.0899999999</v>
      </c>
      <c r="D17" s="355">
        <v>49</v>
      </c>
      <c r="E17" s="356">
        <v>4358002.9400000004</v>
      </c>
      <c r="F17" s="356"/>
      <c r="G17" s="356">
        <v>14199294.029999999</v>
      </c>
      <c r="H17" s="357">
        <v>49</v>
      </c>
    </row>
    <row r="18" spans="1:8" ht="10.5" customHeight="1" x14ac:dyDescent="0.2">
      <c r="A18" s="288" t="s">
        <v>18</v>
      </c>
      <c r="B18" s="288" t="s">
        <v>19</v>
      </c>
      <c r="C18" s="203">
        <v>135394004.78</v>
      </c>
      <c r="D18" s="217">
        <v>781</v>
      </c>
      <c r="E18" s="203">
        <v>-74892.19</v>
      </c>
      <c r="F18" s="204">
        <v>-1</v>
      </c>
      <c r="G18" s="203">
        <v>135319112.59</v>
      </c>
      <c r="H18" s="217">
        <v>780</v>
      </c>
    </row>
    <row r="19" spans="1:8" ht="10.5" customHeight="1" outlineLevel="2" x14ac:dyDescent="0.2">
      <c r="A19" s="208"/>
      <c r="B19" s="209" t="s">
        <v>152</v>
      </c>
      <c r="C19" s="210">
        <v>6965094</v>
      </c>
      <c r="D19" s="211">
        <v>40</v>
      </c>
      <c r="E19" s="210">
        <v>0</v>
      </c>
      <c r="F19" s="216">
        <v>0</v>
      </c>
      <c r="G19" s="197">
        <v>6965094</v>
      </c>
      <c r="H19" s="199">
        <v>40</v>
      </c>
    </row>
    <row r="20" spans="1:8" ht="10.5" customHeight="1" outlineLevel="2" x14ac:dyDescent="0.2">
      <c r="A20" s="208"/>
      <c r="B20" s="209" t="s">
        <v>153</v>
      </c>
      <c r="C20" s="210">
        <v>12568828.710000001</v>
      </c>
      <c r="D20" s="211">
        <v>71</v>
      </c>
      <c r="E20" s="210">
        <v>0</v>
      </c>
      <c r="F20" s="216">
        <v>0</v>
      </c>
      <c r="G20" s="197">
        <v>12568828.710000001</v>
      </c>
      <c r="H20" s="199">
        <v>71</v>
      </c>
    </row>
    <row r="21" spans="1:8" ht="10.5" customHeight="1" outlineLevel="2" x14ac:dyDescent="0.2">
      <c r="A21" s="208"/>
      <c r="B21" s="209" t="s">
        <v>154</v>
      </c>
      <c r="C21" s="210">
        <v>20797137.489999998</v>
      </c>
      <c r="D21" s="211">
        <v>122</v>
      </c>
      <c r="E21" s="210">
        <v>0</v>
      </c>
      <c r="F21" s="216">
        <v>0</v>
      </c>
      <c r="G21" s="197">
        <v>20797137.489999998</v>
      </c>
      <c r="H21" s="199">
        <v>122</v>
      </c>
    </row>
    <row r="22" spans="1:8" ht="10.5" customHeight="1" outlineLevel="2" x14ac:dyDescent="0.2">
      <c r="A22" s="208"/>
      <c r="B22" s="209" t="s">
        <v>155</v>
      </c>
      <c r="C22" s="210">
        <v>17552036.879999999</v>
      </c>
      <c r="D22" s="211">
        <v>101</v>
      </c>
      <c r="E22" s="210">
        <v>0</v>
      </c>
      <c r="F22" s="216">
        <v>0</v>
      </c>
      <c r="G22" s="197">
        <v>17552036.879999999</v>
      </c>
      <c r="H22" s="199">
        <v>101</v>
      </c>
    </row>
    <row r="23" spans="1:8" ht="10.5" customHeight="1" outlineLevel="2" x14ac:dyDescent="0.2">
      <c r="A23" s="208"/>
      <c r="B23" s="209" t="s">
        <v>156</v>
      </c>
      <c r="C23" s="210">
        <v>24951223.690000001</v>
      </c>
      <c r="D23" s="211">
        <v>106</v>
      </c>
      <c r="E23" s="210">
        <v>0</v>
      </c>
      <c r="F23" s="216">
        <v>0</v>
      </c>
      <c r="G23" s="197">
        <v>24951223.690000001</v>
      </c>
      <c r="H23" s="199">
        <v>106</v>
      </c>
    </row>
    <row r="24" spans="1:8" ht="10.5" customHeight="1" outlineLevel="2" x14ac:dyDescent="0.2">
      <c r="A24" s="208"/>
      <c r="B24" s="209" t="s">
        <v>157</v>
      </c>
      <c r="C24" s="210">
        <v>6828191.6600000001</v>
      </c>
      <c r="D24" s="211">
        <v>37</v>
      </c>
      <c r="E24" s="210">
        <v>0</v>
      </c>
      <c r="F24" s="216">
        <v>0</v>
      </c>
      <c r="G24" s="197">
        <v>6828191.6600000001</v>
      </c>
      <c r="H24" s="199">
        <v>37</v>
      </c>
    </row>
    <row r="25" spans="1:8" ht="10.5" customHeight="1" outlineLevel="2" x14ac:dyDescent="0.2">
      <c r="A25" s="208"/>
      <c r="B25" s="209" t="s">
        <v>158</v>
      </c>
      <c r="C25" s="210">
        <v>6828191.6600000001</v>
      </c>
      <c r="D25" s="211">
        <v>37</v>
      </c>
      <c r="E25" s="210">
        <v>0</v>
      </c>
      <c r="F25" s="216">
        <v>0</v>
      </c>
      <c r="G25" s="197">
        <v>6828191.6600000001</v>
      </c>
      <c r="H25" s="199">
        <v>37</v>
      </c>
    </row>
    <row r="26" spans="1:8" ht="10.5" customHeight="1" outlineLevel="2" x14ac:dyDescent="0.2">
      <c r="A26" s="208"/>
      <c r="B26" s="209" t="s">
        <v>159</v>
      </c>
      <c r="C26" s="210">
        <v>6828191.6600000001</v>
      </c>
      <c r="D26" s="211">
        <v>37</v>
      </c>
      <c r="E26" s="210">
        <v>0</v>
      </c>
      <c r="F26" s="216">
        <v>0</v>
      </c>
      <c r="G26" s="197">
        <v>6828191.6600000001</v>
      </c>
      <c r="H26" s="199">
        <v>37</v>
      </c>
    </row>
    <row r="27" spans="1:8" ht="10.5" customHeight="1" outlineLevel="2" x14ac:dyDescent="0.2">
      <c r="A27" s="208"/>
      <c r="B27" s="209" t="s">
        <v>160</v>
      </c>
      <c r="C27" s="210">
        <v>6828191.6600000001</v>
      </c>
      <c r="D27" s="211">
        <v>37</v>
      </c>
      <c r="E27" s="210">
        <v>0</v>
      </c>
      <c r="F27" s="216">
        <v>0</v>
      </c>
      <c r="G27" s="197">
        <v>6828191.6600000001</v>
      </c>
      <c r="H27" s="199">
        <v>37</v>
      </c>
    </row>
    <row r="28" spans="1:8" ht="10.5" customHeight="1" outlineLevel="2" x14ac:dyDescent="0.2">
      <c r="A28" s="208"/>
      <c r="B28" s="209" t="s">
        <v>161</v>
      </c>
      <c r="C28" s="210">
        <v>7504624.4500000002</v>
      </c>
      <c r="D28" s="211">
        <v>49</v>
      </c>
      <c r="E28" s="210">
        <v>0</v>
      </c>
      <c r="F28" s="216">
        <v>0</v>
      </c>
      <c r="G28" s="197">
        <v>7504624.4500000002</v>
      </c>
      <c r="H28" s="199">
        <v>49</v>
      </c>
    </row>
    <row r="29" spans="1:8" ht="10.5" customHeight="1" outlineLevel="2" x14ac:dyDescent="0.2">
      <c r="A29" s="208"/>
      <c r="B29" s="209" t="s">
        <v>162</v>
      </c>
      <c r="C29" s="210">
        <v>10702306.73</v>
      </c>
      <c r="D29" s="211">
        <v>106</v>
      </c>
      <c r="E29" s="210">
        <v>0</v>
      </c>
      <c r="F29" s="216">
        <v>0</v>
      </c>
      <c r="G29" s="197">
        <v>10702306.73</v>
      </c>
      <c r="H29" s="199">
        <v>106</v>
      </c>
    </row>
    <row r="30" spans="1:8" ht="10.5" customHeight="1" outlineLevel="2" x14ac:dyDescent="0.2">
      <c r="A30" s="208"/>
      <c r="B30" s="209" t="s">
        <v>163</v>
      </c>
      <c r="C30" s="210">
        <v>7039986.1900000004</v>
      </c>
      <c r="D30" s="211">
        <v>38</v>
      </c>
      <c r="E30" s="210">
        <v>-74892.19</v>
      </c>
      <c r="F30" s="216">
        <v>-1</v>
      </c>
      <c r="G30" s="197">
        <v>6965094</v>
      </c>
      <c r="H30" s="199">
        <v>37</v>
      </c>
    </row>
    <row r="31" spans="1:8" ht="10.5" customHeight="1" x14ac:dyDescent="0.2">
      <c r="A31" s="288" t="s">
        <v>34</v>
      </c>
      <c r="B31" s="288" t="s">
        <v>35</v>
      </c>
      <c r="C31" s="203">
        <v>7129735.2999999998</v>
      </c>
      <c r="D31" s="217">
        <v>41</v>
      </c>
      <c r="E31" s="203">
        <v>-1035278.05</v>
      </c>
      <c r="F31" s="204">
        <v>-6</v>
      </c>
      <c r="G31" s="203">
        <v>6094457.25</v>
      </c>
      <c r="H31" s="217">
        <v>35</v>
      </c>
    </row>
    <row r="32" spans="1:8" ht="10.5" customHeight="1" outlineLevel="2" x14ac:dyDescent="0.2">
      <c r="A32" s="208"/>
      <c r="B32" s="209" t="s">
        <v>152</v>
      </c>
      <c r="C32" s="210">
        <v>155766.03</v>
      </c>
      <c r="D32" s="211">
        <v>2</v>
      </c>
      <c r="E32" s="210">
        <v>0</v>
      </c>
      <c r="F32" s="216">
        <v>0</v>
      </c>
      <c r="G32" s="197">
        <v>155766.03</v>
      </c>
      <c r="H32" s="199">
        <v>2</v>
      </c>
    </row>
    <row r="33" spans="1:8" ht="10.5" customHeight="1" outlineLevel="2" x14ac:dyDescent="0.2">
      <c r="A33" s="208"/>
      <c r="B33" s="209" t="s">
        <v>153</v>
      </c>
      <c r="C33" s="210">
        <v>325455.65999999997</v>
      </c>
      <c r="D33" s="211">
        <v>2</v>
      </c>
      <c r="E33" s="210">
        <v>0</v>
      </c>
      <c r="F33" s="216">
        <v>0</v>
      </c>
      <c r="G33" s="197">
        <v>325455.65999999997</v>
      </c>
      <c r="H33" s="199">
        <v>2</v>
      </c>
    </row>
    <row r="34" spans="1:8" ht="10.5" customHeight="1" outlineLevel="2" x14ac:dyDescent="0.2">
      <c r="A34" s="208"/>
      <c r="B34" s="209" t="s">
        <v>154</v>
      </c>
      <c r="C34" s="210">
        <v>305319.7</v>
      </c>
      <c r="D34" s="211">
        <v>1</v>
      </c>
      <c r="E34" s="210">
        <v>0</v>
      </c>
      <c r="F34" s="216">
        <v>0</v>
      </c>
      <c r="G34" s="197">
        <v>305319.7</v>
      </c>
      <c r="H34" s="199">
        <v>1</v>
      </c>
    </row>
    <row r="35" spans="1:8" ht="10.5" customHeight="1" outlineLevel="2" x14ac:dyDescent="0.2">
      <c r="A35" s="208"/>
      <c r="B35" s="209" t="s">
        <v>155</v>
      </c>
      <c r="C35" s="210">
        <v>389415.06</v>
      </c>
      <c r="D35" s="211">
        <v>2</v>
      </c>
      <c r="E35" s="210">
        <v>0</v>
      </c>
      <c r="F35" s="216">
        <v>0</v>
      </c>
      <c r="G35" s="197">
        <v>389415.06</v>
      </c>
      <c r="H35" s="199">
        <v>2</v>
      </c>
    </row>
    <row r="36" spans="1:8" ht="10.5" customHeight="1" outlineLevel="2" x14ac:dyDescent="0.2">
      <c r="A36" s="208"/>
      <c r="B36" s="209" t="s">
        <v>156</v>
      </c>
      <c r="C36" s="210">
        <v>368834.88</v>
      </c>
      <c r="D36" s="211">
        <v>2</v>
      </c>
      <c r="E36" s="210">
        <v>0</v>
      </c>
      <c r="F36" s="216">
        <v>0</v>
      </c>
      <c r="G36" s="197">
        <v>368834.88</v>
      </c>
      <c r="H36" s="199">
        <v>2</v>
      </c>
    </row>
    <row r="37" spans="1:8" ht="10.5" customHeight="1" outlineLevel="2" x14ac:dyDescent="0.2">
      <c r="A37" s="208"/>
      <c r="B37" s="209" t="s">
        <v>157</v>
      </c>
      <c r="C37" s="210">
        <v>348254.7</v>
      </c>
      <c r="D37" s="211">
        <v>2</v>
      </c>
      <c r="E37" s="210">
        <v>0</v>
      </c>
      <c r="F37" s="216">
        <v>0</v>
      </c>
      <c r="G37" s="197">
        <v>348254.7</v>
      </c>
      <c r="H37" s="199">
        <v>2</v>
      </c>
    </row>
    <row r="38" spans="1:8" ht="10.5" customHeight="1" outlineLevel="2" x14ac:dyDescent="0.2">
      <c r="A38" s="208"/>
      <c r="B38" s="209" t="s">
        <v>158</v>
      </c>
      <c r="C38" s="210">
        <v>595383.14</v>
      </c>
      <c r="D38" s="211">
        <v>3</v>
      </c>
      <c r="E38" s="210">
        <v>0</v>
      </c>
      <c r="F38" s="216">
        <v>0</v>
      </c>
      <c r="G38" s="197">
        <v>595383.14</v>
      </c>
      <c r="H38" s="199">
        <v>3</v>
      </c>
    </row>
    <row r="39" spans="1:8" ht="10.5" customHeight="1" outlineLevel="2" x14ac:dyDescent="0.2">
      <c r="A39" s="208"/>
      <c r="B39" s="209" t="s">
        <v>159</v>
      </c>
      <c r="C39" s="210">
        <v>389415.06</v>
      </c>
      <c r="D39" s="211">
        <v>2</v>
      </c>
      <c r="E39" s="210">
        <v>0</v>
      </c>
      <c r="F39" s="216">
        <v>0</v>
      </c>
      <c r="G39" s="197">
        <v>389415.06</v>
      </c>
      <c r="H39" s="199">
        <v>2</v>
      </c>
    </row>
    <row r="40" spans="1:8" ht="10.5" customHeight="1" outlineLevel="2" x14ac:dyDescent="0.2">
      <c r="A40" s="208"/>
      <c r="B40" s="209" t="s">
        <v>160</v>
      </c>
      <c r="C40" s="210">
        <v>430575.42</v>
      </c>
      <c r="D40" s="211">
        <v>2</v>
      </c>
      <c r="E40" s="210">
        <v>0</v>
      </c>
      <c r="F40" s="216">
        <v>0</v>
      </c>
      <c r="G40" s="197">
        <v>430575.42</v>
      </c>
      <c r="H40" s="199">
        <v>2</v>
      </c>
    </row>
    <row r="41" spans="1:8" ht="10.5" customHeight="1" outlineLevel="2" x14ac:dyDescent="0.2">
      <c r="A41" s="208"/>
      <c r="B41" s="209" t="s">
        <v>161</v>
      </c>
      <c r="C41" s="210">
        <v>348254.7</v>
      </c>
      <c r="D41" s="211">
        <v>2</v>
      </c>
      <c r="E41" s="210">
        <v>0</v>
      </c>
      <c r="F41" s="216">
        <v>0</v>
      </c>
      <c r="G41" s="197">
        <v>348254.7</v>
      </c>
      <c r="H41" s="199">
        <v>2</v>
      </c>
    </row>
    <row r="42" spans="1:8" ht="10.5" customHeight="1" outlineLevel="2" x14ac:dyDescent="0.2">
      <c r="A42" s="208"/>
      <c r="B42" s="209" t="s">
        <v>162</v>
      </c>
      <c r="C42" s="210">
        <v>1915400.85</v>
      </c>
      <c r="D42" s="211">
        <v>13</v>
      </c>
      <c r="E42" s="210">
        <v>0</v>
      </c>
      <c r="F42" s="216">
        <v>0</v>
      </c>
      <c r="G42" s="197">
        <v>1915400.85</v>
      </c>
      <c r="H42" s="199">
        <v>13</v>
      </c>
    </row>
    <row r="43" spans="1:8" ht="10.5" customHeight="1" outlineLevel="2" x14ac:dyDescent="0.2">
      <c r="A43" s="208"/>
      <c r="B43" s="209" t="s">
        <v>163</v>
      </c>
      <c r="C43" s="210">
        <v>1557660.1</v>
      </c>
      <c r="D43" s="211">
        <v>8</v>
      </c>
      <c r="E43" s="210">
        <v>-1035278.05</v>
      </c>
      <c r="F43" s="216">
        <v>-6</v>
      </c>
      <c r="G43" s="197">
        <v>522382.05</v>
      </c>
      <c r="H43" s="199">
        <v>2</v>
      </c>
    </row>
    <row r="44" spans="1:8" ht="10.5" customHeight="1" x14ac:dyDescent="0.2">
      <c r="A44" s="388" t="s">
        <v>100</v>
      </c>
      <c r="B44" s="388"/>
      <c r="C44" s="203">
        <f>C5+C18+C31</f>
        <v>235983352.16999999</v>
      </c>
      <c r="D44" s="204">
        <f>D5+D18+D31</f>
        <v>1322</v>
      </c>
      <c r="E44" s="203">
        <v>-1110170.24</v>
      </c>
      <c r="F44" s="204">
        <v>-10</v>
      </c>
      <c r="G44" s="203">
        <v>234873181.93000001</v>
      </c>
      <c r="H44" s="217">
        <v>1312</v>
      </c>
    </row>
    <row r="45" spans="1:8" ht="10.5" customHeight="1" x14ac:dyDescent="0.2">
      <c r="G45" s="200"/>
      <c r="H45" s="6"/>
    </row>
    <row r="46" spans="1:8" ht="10.5" customHeight="1" x14ac:dyDescent="0.2">
      <c r="G46" s="200"/>
      <c r="H46" s="6"/>
    </row>
    <row r="47" spans="1:8" ht="10.5" customHeight="1" x14ac:dyDescent="0.2">
      <c r="G47" s="200"/>
      <c r="H47" s="6"/>
    </row>
    <row r="48" spans="1:8" ht="10.5" customHeight="1" x14ac:dyDescent="0.2">
      <c r="G48" s="200"/>
      <c r="H48" s="6"/>
    </row>
    <row r="49" spans="7:8" ht="10.5" customHeight="1" x14ac:dyDescent="0.2">
      <c r="G49" s="200"/>
      <c r="H49" s="6"/>
    </row>
    <row r="50" spans="7:8" ht="10.5" customHeight="1" x14ac:dyDescent="0.2">
      <c r="G50" s="200"/>
      <c r="H50" s="6"/>
    </row>
    <row r="51" spans="7:8" ht="10.5" customHeight="1" x14ac:dyDescent="0.2">
      <c r="G51" s="200"/>
      <c r="H51" s="6"/>
    </row>
    <row r="52" spans="7:8" ht="10.5" customHeight="1" x14ac:dyDescent="0.2">
      <c r="G52" s="200"/>
      <c r="H52" s="6"/>
    </row>
    <row r="53" spans="7:8" ht="10.5" customHeight="1" x14ac:dyDescent="0.2">
      <c r="G53" s="200"/>
      <c r="H53" s="6"/>
    </row>
    <row r="54" spans="7:8" ht="10.5" customHeight="1" x14ac:dyDescent="0.2">
      <c r="G54" s="200"/>
      <c r="H54" s="6"/>
    </row>
    <row r="55" spans="7:8" ht="10.5" customHeight="1" x14ac:dyDescent="0.2">
      <c r="G55" s="200"/>
      <c r="H55" s="6"/>
    </row>
    <row r="56" spans="7:8" ht="10.5" customHeight="1" x14ac:dyDescent="0.2">
      <c r="G56" s="200"/>
      <c r="H56" s="6"/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60</vt:i4>
      </vt:variant>
      <vt:variant>
        <vt:lpstr>Именованные диапазоны</vt:lpstr>
      </vt:variant>
      <vt:variant>
        <vt:i4>3</vt:i4>
      </vt:variant>
    </vt:vector>
  </HeadingPairs>
  <TitlesOfParts>
    <vt:vector size="63" baseType="lpstr">
      <vt:lpstr>прил 4.3 ДС ЗПТ 2026</vt:lpstr>
      <vt:lpstr>прил 4.2 АПП ЗПТ 2026</vt:lpstr>
      <vt:lpstr>прил 4.1 ДИ гист 2026</vt:lpstr>
      <vt:lpstr>прил 3.3 АПП ГИН</vt:lpstr>
      <vt:lpstr>прил 3.2 АПП СТОМ</vt:lpstr>
      <vt:lpstr>прил 3.1 АПП подуш ТЕР</vt:lpstr>
      <vt:lpstr>прил 2.52 КС МЕР ОДА 2</vt:lpstr>
      <vt:lpstr>прил 2.51 СМП конс, эвак</vt:lpstr>
      <vt:lpstr>прил 2.50 КС ЭП ТС</vt:lpstr>
      <vt:lpstr>прил 2.49 КС офт</vt:lpstr>
      <vt:lpstr>прил 2.48 КС ОНК</vt:lpstr>
      <vt:lpstr>прил 2.47КС МЕР ЦНС 2</vt:lpstr>
      <vt:lpstr>прил 2.46 КС МЕР ЦНС 1</vt:lpstr>
      <vt:lpstr>прил 2.45 КС МЕР прочее</vt:lpstr>
      <vt:lpstr>прил 2.44 КС МЕР ПМЭС</vt:lpstr>
      <vt:lpstr>прил 2.43 КС МЕР ОДА 1</vt:lpstr>
      <vt:lpstr>прил 2.42 КС МЕР кардио</vt:lpstr>
      <vt:lpstr>прил 2.41 КС МЕР дети</vt:lpstr>
      <vt:lpstr>прил 2.40 КС БСК КА</vt:lpstr>
      <vt:lpstr>прил 2.39 КС БСК БА</vt:lpstr>
      <vt:lpstr>прил 2.38 КС</vt:lpstr>
      <vt:lpstr>прил 2.37 ДС ЭКО</vt:lpstr>
      <vt:lpstr>прил 2.36 ДС ХВГС</vt:lpstr>
      <vt:lpstr>прил 2.35 ДС СХ</vt:lpstr>
      <vt:lpstr>прил 2.34 ДС офт</vt:lpstr>
      <vt:lpstr>прил 2.33 ДС ОНК</vt:lpstr>
      <vt:lpstr>прил 2.32 ДС МЕР ЦНС</vt:lpstr>
      <vt:lpstr>прил 2.31 ДС МЕР прочее</vt:lpstr>
      <vt:lpstr>прил 2.30 ДС МЕР ОДА</vt:lpstr>
      <vt:lpstr>прил 2.29 ДС МЕР кардио</vt:lpstr>
      <vt:lpstr>прил 2.28 ДС МЕР дети</vt:lpstr>
      <vt:lpstr>прил 2.27 ДС ЗПТ</vt:lpstr>
      <vt:lpstr>прил 2.26 ДС</vt:lpstr>
      <vt:lpstr>прил 2.25 ДИСП ВРВ</vt:lpstr>
      <vt:lpstr>прил 2.24 ДИСП УГЛУБ</vt:lpstr>
      <vt:lpstr>прил 2.23 ДИ ЭНД</vt:lpstr>
      <vt:lpstr>прил 2.22ДИ УЗИ ССС</vt:lpstr>
      <vt:lpstr>прил 2.21 ДИ ОФЭКТКТ</vt:lpstr>
      <vt:lpstr>прил 2.20 ДИ ОНК</vt:lpstr>
      <vt:lpstr>прил 2.19 ДИ МРТ</vt:lpstr>
      <vt:lpstr>прил 2.18 ДИ МГИ </vt:lpstr>
      <vt:lpstr>прил 2.17 ДИ КТ</vt:lpstr>
      <vt:lpstr>прил  2.16 ДИ гист</vt:lpstr>
      <vt:lpstr>прил 2.15 ВМП</vt:lpstr>
      <vt:lpstr>прил 2.14АПП ШХСН</vt:lpstr>
      <vt:lpstr>прил 2.13 АПП ШХБП</vt:lpstr>
      <vt:lpstr>прил 2.12 АПП ШСД </vt:lpstr>
      <vt:lpstr>прил 2.11 АПП ШИМТ</vt:lpstr>
      <vt:lpstr>прил 2.10 АПП ШБА</vt:lpstr>
      <vt:lpstr>прил 2.9 АПП ЦЗ</vt:lpstr>
      <vt:lpstr>прил 2.8 АПП посещ</vt:lpstr>
      <vt:lpstr>прил 2.7 АПП обращ</vt:lpstr>
      <vt:lpstr>прил 2.6 АПП МЕР</vt:lpstr>
      <vt:lpstr>прил 2.5 АПП ЗПТ</vt:lpstr>
      <vt:lpstr>прил 2.4 АПП ДН СД</vt:lpstr>
      <vt:lpstr>прил 2.3 АПП ДН прочее</vt:lpstr>
      <vt:lpstr>прил 2.2 АПП ДН ОНК</vt:lpstr>
      <vt:lpstr>прил 2.1 АПП ДН БСК</vt:lpstr>
      <vt:lpstr>прил 1.2 Профили 2026</vt:lpstr>
      <vt:lpstr>прил 1.1 Профили 2025</vt:lpstr>
      <vt:lpstr>'прил 3.1 АПП подуш ТЕР'!Область_печати</vt:lpstr>
      <vt:lpstr>'прил 3.2 АПП СТОМ'!Область_печати</vt:lpstr>
      <vt:lpstr>'прил 3.3 АПП ГИН'!Область_печати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Выборнова</dc:creator>
  <cp:lastModifiedBy>Галина Б. Шумяцкая</cp:lastModifiedBy>
  <cp:lastPrinted>2026-02-02T10:56:38Z</cp:lastPrinted>
  <dcterms:created xsi:type="dcterms:W3CDTF">2026-01-27T11:45:10Z</dcterms:created>
  <dcterms:modified xsi:type="dcterms:W3CDTF">2026-02-02T10:58:17Z</dcterms:modified>
</cp:coreProperties>
</file>